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admin/Desktop/"/>
    </mc:Choice>
  </mc:AlternateContent>
  <xr:revisionPtr revIDLastSave="0" documentId="13_ncr:1_{40B85337-2F9B-2B41-BB00-85710AE61C96}" xr6:coauthVersionLast="45" xr6:coauthVersionMax="45" xr10:uidLastSave="{00000000-0000-0000-0000-000000000000}"/>
  <bookViews>
    <workbookView xWindow="3420" yWindow="1280" windowWidth="27620" windowHeight="25660" xr2:uid="{E5494D33-7277-DA47-8B33-85B3AEE907F8}"/>
  </bookViews>
  <sheets>
    <sheet name="Отдача" sheetId="1" r:id="rId1"/>
    <sheet name="ПФ 1" sheetId="2" r:id="rId2"/>
    <sheet name="ПФ 2" sheetId="3" r:id="rId3"/>
    <sheet name="ПФ 3" sheetId="4" r:id="rId4"/>
  </sheets>
  <externalReferences>
    <externalReference r:id="rId5"/>
  </externalReferenc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 i="4" l="1"/>
  <c r="M11" i="3"/>
  <c r="G11" i="1"/>
  <c r="M17" i="3" l="1"/>
  <c r="M18" i="3" s="1"/>
  <c r="M12" i="3"/>
  <c r="M13" i="3" s="1"/>
  <c r="M10" i="3" s="1"/>
  <c r="G13" i="1" s="1"/>
  <c r="M17" i="4"/>
  <c r="H15" i="4" l="1"/>
  <c r="I15" i="4"/>
  <c r="H14" i="4"/>
  <c r="I14" i="4"/>
  <c r="D20" i="4"/>
  <c r="M18" i="4" s="1"/>
  <c r="I13" i="4"/>
  <c r="H13" i="4"/>
  <c r="I12" i="4"/>
  <c r="H12" i="4"/>
  <c r="I11" i="4"/>
  <c r="H11" i="4"/>
  <c r="I10" i="4"/>
  <c r="H10" i="4"/>
  <c r="D24" i="3"/>
  <c r="D23" i="3"/>
  <c r="H14" i="3"/>
  <c r="I14" i="3"/>
  <c r="H15" i="3"/>
  <c r="I15" i="3"/>
  <c r="H16" i="3"/>
  <c r="I16" i="3"/>
  <c r="H17" i="3"/>
  <c r="I17" i="3"/>
  <c r="H18" i="3"/>
  <c r="I18" i="3"/>
  <c r="H19" i="3"/>
  <c r="I19" i="3"/>
  <c r="H20" i="3"/>
  <c r="I20" i="3"/>
  <c r="H21" i="3"/>
  <c r="I21" i="3"/>
  <c r="H22" i="3"/>
  <c r="I22" i="3"/>
  <c r="E15" i="3"/>
  <c r="E14" i="3"/>
  <c r="I13" i="3"/>
  <c r="H13" i="3"/>
  <c r="E13" i="3"/>
  <c r="I12" i="3"/>
  <c r="H12" i="3"/>
  <c r="E12" i="3"/>
  <c r="I11" i="3"/>
  <c r="H11" i="3"/>
  <c r="E11" i="3"/>
  <c r="I10" i="3"/>
  <c r="I24" i="3" s="1"/>
  <c r="E10" i="3"/>
  <c r="I20" i="4" l="1"/>
  <c r="H20" i="4"/>
  <c r="H10" i="3"/>
  <c r="H24" i="3"/>
  <c r="M12" i="4" l="1"/>
  <c r="M13" i="4" s="1"/>
  <c r="M10" i="4" s="1"/>
  <c r="G16" i="1" s="1"/>
  <c r="D20" i="2" l="1"/>
  <c r="M16" i="2" s="1"/>
  <c r="I13" i="2"/>
  <c r="E13" i="2"/>
  <c r="H12" i="2"/>
  <c r="E12" i="2"/>
  <c r="I11" i="2"/>
  <c r="E11" i="2"/>
  <c r="H10" i="2"/>
  <c r="E10" i="2"/>
  <c r="H13" i="2" l="1"/>
  <c r="I12" i="2"/>
  <c r="I10" i="2"/>
  <c r="H11" i="2"/>
  <c r="D20" i="1"/>
  <c r="M20" i="1" s="1"/>
  <c r="G18" i="1"/>
  <c r="I18" i="1" s="1"/>
  <c r="E18" i="1"/>
  <c r="G17" i="1"/>
  <c r="I17" i="1" s="1"/>
  <c r="E17" i="1"/>
  <c r="I16" i="1"/>
  <c r="E16" i="1"/>
  <c r="G15" i="1"/>
  <c r="H15" i="1" s="1"/>
  <c r="E15" i="1"/>
  <c r="G14" i="1"/>
  <c r="I14" i="1" s="1"/>
  <c r="E14" i="1"/>
  <c r="I13" i="1"/>
  <c r="E13" i="1"/>
  <c r="H12" i="1"/>
  <c r="E12" i="1"/>
  <c r="I11" i="1"/>
  <c r="E11" i="1"/>
  <c r="I10" i="1"/>
  <c r="E10" i="1"/>
  <c r="H20" i="2" l="1"/>
  <c r="I20" i="2"/>
  <c r="M11" i="2" s="1"/>
  <c r="M10" i="2" s="1"/>
  <c r="M12" i="2" s="1"/>
  <c r="H16" i="1"/>
  <c r="H13" i="1"/>
  <c r="H14" i="1"/>
  <c r="I15" i="1"/>
  <c r="I12" i="1"/>
  <c r="I20" i="1"/>
  <c r="H10" i="1"/>
  <c r="H11" i="1"/>
  <c r="H17" i="1"/>
  <c r="H18" i="1"/>
  <c r="H20" i="1" l="1"/>
  <c r="M11" i="1" s="1"/>
  <c r="M10" i="1" s="1"/>
  <c r="M12" i="1" s="1"/>
  <c r="M16" i="1" l="1"/>
  <c r="M15" i="1"/>
</calcChain>
</file>

<file path=xl/sharedStrings.xml><?xml version="1.0" encoding="utf-8"?>
<sst xmlns="http://schemas.openxmlformats.org/spreadsheetml/2006/main" count="129" uniqueCount="64">
  <si>
    <r>
      <rPr>
        <sz val="26"/>
        <color rgb="FFFF0000"/>
        <rFont val="Dubai Regular"/>
        <charset val="204"/>
      </rPr>
      <t>MENU-</t>
    </r>
    <r>
      <rPr>
        <sz val="26"/>
        <color theme="1"/>
        <rFont val="Dubai Regular"/>
        <charset val="204"/>
      </rPr>
      <t>Store</t>
    </r>
    <r>
      <rPr>
        <sz val="26"/>
        <color theme="1"/>
        <rFont val="Arial"/>
        <family val="2"/>
        <charset val="204"/>
      </rPr>
      <t xml:space="preserve"> </t>
    </r>
    <r>
      <rPr>
        <sz val="26"/>
        <color theme="1"/>
        <rFont val="Calibri Light (Заголовки)"/>
        <charset val="204"/>
      </rPr>
      <t>|</t>
    </r>
    <r>
      <rPr>
        <sz val="20"/>
        <color theme="1"/>
        <rFont val="Arial"/>
        <family val="2"/>
      </rPr>
      <t xml:space="preserve"> </t>
    </r>
    <r>
      <rPr>
        <b/>
        <sz val="16"/>
        <color theme="1"/>
        <rFont val="Arial Narrow"/>
        <family val="2"/>
      </rPr>
      <t>Готовое меню для бизнеса</t>
    </r>
  </si>
  <si>
    <t>Больше готовых меню в нашей группе:</t>
  </si>
  <si>
    <t>Курица Терияки</t>
  </si>
  <si>
    <t>https://www.menu-store.ru</t>
  </si>
  <si>
    <t>Ингредиенты</t>
  </si>
  <si>
    <t>Нетто</t>
  </si>
  <si>
    <t>Отход</t>
  </si>
  <si>
    <t>Брутто</t>
  </si>
  <si>
    <t>Цена за 1 кг</t>
  </si>
  <si>
    <t>Себестоимость</t>
  </si>
  <si>
    <t>Стоимость порции</t>
  </si>
  <si>
    <t>Потери</t>
  </si>
  <si>
    <t>Итог:</t>
  </si>
  <si>
    <t>Деньги:</t>
  </si>
  <si>
    <t>Кунжут</t>
  </si>
  <si>
    <t>Фуд-кост</t>
  </si>
  <si>
    <t>Прибыль</t>
  </si>
  <si>
    <t>Продажная стоимость</t>
  </si>
  <si>
    <t>Масло растительное</t>
  </si>
  <si>
    <t xml:space="preserve">Выход готовой порции </t>
  </si>
  <si>
    <t>Выход:</t>
  </si>
  <si>
    <t>Выход порции (гр)</t>
  </si>
  <si>
    <t>Технология приготовления:</t>
  </si>
  <si>
    <t>Фото:</t>
  </si>
  <si>
    <r>
      <rPr>
        <b/>
        <sz val="14"/>
        <rFont val="Century Gothic"/>
        <family val="1"/>
      </rPr>
      <t>Вид нарезки ингридиентов:</t>
    </r>
    <r>
      <rPr>
        <sz val="14"/>
        <rFont val="Century Gothic"/>
        <family val="1"/>
      </rPr>
      <t xml:space="preserve">   Курица - рваная на волокна</t>
    </r>
  </si>
  <si>
    <r>
      <rPr>
        <b/>
        <sz val="14"/>
        <rFont val="Century Gothic"/>
        <family val="1"/>
      </rPr>
      <t>Тепловая обработка:</t>
    </r>
    <r>
      <rPr>
        <sz val="14"/>
        <rFont val="Century Gothic"/>
        <family val="1"/>
      </rPr>
      <t xml:space="preserve">  курицу прогреваем на жарочной поверхности вместе с китайским соте, сформованную шаурму прогреваем в пресс-гриле</t>
    </r>
  </si>
  <si>
    <r>
      <rPr>
        <b/>
        <sz val="14"/>
        <rFont val="Century Gothic"/>
        <family val="1"/>
      </rPr>
      <t>Отдача</t>
    </r>
    <r>
      <rPr>
        <sz val="14"/>
        <rFont val="Century Gothic"/>
        <family val="1"/>
      </rPr>
      <t>:
2. Выложить овощи: Капустный микс, помидоры
2. Выложить прогретую на гриле начинку
3. На начинку из диспенсера нанести соус Терияки, посыпать кинзой и кунжутом
4. Свернуть шаурму (сначала завернуть ближний от себя край; подтянуть, чтобы шаурма была плотной; завернуть боковые стороны, закрутить от себя
5. Прогреть в прижимном гриле 1 мин с 4 сторон (30 + 30 сек)
6. Завернуть в восчёную бумагу, зафиксировать наклейкой
7. Отдать гостю с 2 салфетками</t>
    </r>
  </si>
  <si>
    <t>Соус терияки</t>
  </si>
  <si>
    <t>Китайское соте</t>
  </si>
  <si>
    <t>Помидоры (кубик)</t>
  </si>
  <si>
    <t xml:space="preserve">Капустный микс </t>
  </si>
  <si>
    <t>Кабуста белокачанная</t>
  </si>
  <si>
    <t xml:space="preserve">Морковь </t>
  </si>
  <si>
    <t xml:space="preserve">Капуста пекинская </t>
  </si>
  <si>
    <t>Капуста краснокачанная</t>
  </si>
  <si>
    <r>
      <rPr>
        <b/>
        <sz val="14"/>
        <rFont val="Century Gothic"/>
        <family val="1"/>
      </rPr>
      <t>Вид нарезки ингридиентов:</t>
    </r>
    <r>
      <rPr>
        <sz val="14"/>
        <rFont val="Century Gothic"/>
        <family val="1"/>
      </rPr>
      <t xml:space="preserve">   Вид нарезки ингредиентов:  Морковь, капуста бк и кк - соломка 2мм*50мм. Пекинская капуста: твёрдая часть - соломка 2мм*50мм, листья - квадрат 2,5см*2,5см      </t>
    </r>
  </si>
  <si>
    <r>
      <t xml:space="preserve">Приготовление:  </t>
    </r>
    <r>
      <rPr>
        <sz val="14"/>
        <rFont val="Century Gothic"/>
        <family val="1"/>
      </rPr>
      <t xml:space="preserve">Нарезать по стандарту формы нарезки и равномерно смешать. </t>
    </r>
  </si>
  <si>
    <t>Стоимость 1 кг</t>
  </si>
  <si>
    <t>Соль</t>
  </si>
  <si>
    <t>Бульон куриный сухой</t>
  </si>
  <si>
    <t>Соус устричный</t>
  </si>
  <si>
    <t>Соевый соус</t>
  </si>
  <si>
    <t>Сахар</t>
  </si>
  <si>
    <t>Кунжутное масло</t>
  </si>
  <si>
    <t xml:space="preserve">Древесные грибы </t>
  </si>
  <si>
    <t>Капуста белокачанная</t>
  </si>
  <si>
    <t>Лапша стеклянная</t>
  </si>
  <si>
    <t>Зелёный лук</t>
  </si>
  <si>
    <t>Лук красный</t>
  </si>
  <si>
    <r>
      <t xml:space="preserve">Приготовление:  </t>
    </r>
    <r>
      <rPr>
        <sz val="14"/>
        <rFont val="Century Gothic"/>
        <family val="1"/>
      </rPr>
      <t>В воке на растительном масле, последовательно добавляя, обжарить лук репчатый, морковь, капусту, грибы, добавить соусы, сахар, кунжутное масло. За минуту до готовности добавить лук зеленый. Готовую овощную начинку охладить. Овощи должны остаться хрустящими внутри и мягкими сверху.</t>
    </r>
  </si>
  <si>
    <r>
      <rPr>
        <b/>
        <sz val="14"/>
        <rFont val="Century Gothic"/>
        <family val="1"/>
      </rPr>
      <t>Вид нарезки ингридиентов:</t>
    </r>
    <r>
      <rPr>
        <sz val="14"/>
        <rFont val="Century Gothic"/>
        <family val="1"/>
      </rPr>
      <t xml:space="preserve">  Всё соразмерной соломкой. </t>
    </r>
  </si>
  <si>
    <t>Вода</t>
  </si>
  <si>
    <t>Виноградный сок белый</t>
  </si>
  <si>
    <t>Винный уксус белый</t>
  </si>
  <si>
    <t>Крахмал</t>
  </si>
  <si>
    <t>Соус Терияки</t>
  </si>
  <si>
    <r>
      <t xml:space="preserve">Приготовление:  
</t>
    </r>
    <r>
      <rPr>
        <sz val="14"/>
        <rFont val="Century Gothic"/>
        <family val="1"/>
      </rPr>
      <t>1. Крахмал разбавляют водой в отдельной ёмкости, согласно нормам закладки, до полного растворения крахмала.
2. В ёмкость наливаем сок и уксус. Добавляем сахар, доводим до кипения. Добавляем соус соевый Кикоман. Доводим до кипения и постоянно помешивая соус вливаем тоненькой струйкой разведённый холодной водой крахмал, провариваем минуту, снимаем с плиты.  Консистенция соуса густая, цвет тёмно-коричневый.
3. Соус охлаждают, ставят маркировку, убирают в холодильник.</t>
    </r>
  </si>
  <si>
    <t>Вес</t>
  </si>
  <si>
    <t>Горячая обработка (отход)</t>
  </si>
  <si>
    <t>Вес продукта до г/о (гр)</t>
  </si>
  <si>
    <t>Стоимость 1кг</t>
  </si>
  <si>
    <t>Кинза</t>
  </si>
  <si>
    <t>Лаваш (1 шт)</t>
  </si>
  <si>
    <t>Куриное бедро маринованное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</si>
</sst>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quot;₽&quot;"/>
    <numFmt numFmtId="166" formatCode="#,##0\ &quot;₽&quot;"/>
  </numFmts>
  <fonts count="62">
    <font>
      <sz val="12"/>
      <color theme="1"/>
      <name val="Calibri"/>
      <family val="2"/>
      <charset val="204"/>
      <scheme val="minor"/>
    </font>
    <font>
      <u/>
      <sz val="12"/>
      <color theme="10"/>
      <name val="Calibri"/>
      <family val="2"/>
      <charset val="204"/>
      <scheme val="minor"/>
    </font>
    <font>
      <sz val="14"/>
      <color theme="1"/>
      <name val="Calibri"/>
      <family val="2"/>
      <charset val="204"/>
      <scheme val="minor"/>
    </font>
    <font>
      <sz val="10"/>
      <name val="Arial"/>
      <family val="2"/>
      <charset val="204"/>
    </font>
    <font>
      <sz val="10"/>
      <color theme="1"/>
      <name val="Calibri"/>
      <family val="2"/>
      <charset val="204"/>
      <scheme val="minor"/>
    </font>
    <font>
      <sz val="20"/>
      <color theme="1"/>
      <name val="Arial"/>
      <family val="2"/>
      <charset val="204"/>
    </font>
    <font>
      <sz val="26"/>
      <color rgb="FFFF0000"/>
      <name val="Dubai Regular"/>
      <charset val="204"/>
    </font>
    <font>
      <sz val="26"/>
      <color theme="1"/>
      <name val="Dubai Regular"/>
      <charset val="204"/>
    </font>
    <font>
      <sz val="26"/>
      <color theme="1"/>
      <name val="Arial"/>
      <family val="2"/>
      <charset val="204"/>
    </font>
    <font>
      <sz val="26"/>
      <color theme="1"/>
      <name val="Calibri Light (Заголовки)"/>
      <charset val="204"/>
    </font>
    <font>
      <sz val="20"/>
      <color theme="1"/>
      <name val="Arial"/>
      <family val="2"/>
    </font>
    <font>
      <b/>
      <sz val="16"/>
      <color theme="1"/>
      <name val="Arial Narrow"/>
      <family val="2"/>
    </font>
    <font>
      <sz val="16"/>
      <color theme="1"/>
      <name val="Calibri"/>
      <family val="2"/>
      <charset val="204"/>
      <scheme val="minor"/>
    </font>
    <font>
      <sz val="13"/>
      <color theme="1"/>
      <name val="Geometria-Medium"/>
      <charset val="204"/>
    </font>
    <font>
      <b/>
      <sz val="18"/>
      <name val="Arial"/>
      <family val="2"/>
      <charset val="204"/>
    </font>
    <font>
      <b/>
      <sz val="10"/>
      <name val="Arial"/>
      <family val="2"/>
      <charset val="204"/>
    </font>
    <font>
      <sz val="12"/>
      <color theme="1" tint="0.249977111117893"/>
      <name val="Century Gothic"/>
      <family val="1"/>
    </font>
    <font>
      <b/>
      <sz val="11"/>
      <name val="Century Gothic"/>
      <family val="1"/>
    </font>
    <font>
      <sz val="11"/>
      <color theme="1"/>
      <name val="Century Gothic"/>
      <family val="1"/>
    </font>
    <font>
      <b/>
      <sz val="10"/>
      <name val="Century Gothic"/>
      <family val="1"/>
    </font>
    <font>
      <sz val="9"/>
      <color theme="1"/>
      <name val="Century Gothic"/>
      <family val="1"/>
    </font>
    <font>
      <sz val="14"/>
      <name val="Calibri"/>
      <family val="2"/>
      <scheme val="minor"/>
    </font>
    <font>
      <i/>
      <sz val="9"/>
      <color theme="2" tint="-0.249977111117893"/>
      <name val="Calibri"/>
      <family val="2"/>
      <scheme val="minor"/>
    </font>
    <font>
      <b/>
      <sz val="13"/>
      <name val="Century Gothic Полужирный"/>
      <charset val="204"/>
    </font>
    <font>
      <b/>
      <sz val="13"/>
      <color theme="5" tint="-0.249977111117893"/>
      <name val="Arial"/>
      <family val="2"/>
    </font>
    <font>
      <sz val="10"/>
      <color theme="2" tint="-0.249977111117893"/>
      <name val="Arial"/>
      <family val="2"/>
      <charset val="204"/>
    </font>
    <font>
      <b/>
      <sz val="13"/>
      <color theme="9" tint="-0.249977111117893"/>
      <name val="Century Gothic"/>
      <family val="1"/>
    </font>
    <font>
      <sz val="10"/>
      <color theme="2" tint="-0.249977111117893"/>
      <name val="Arial"/>
      <family val="2"/>
    </font>
    <font>
      <sz val="12"/>
      <color theme="2" tint="-0.749992370372631"/>
      <name val="Calibri"/>
      <family val="2"/>
    </font>
    <font>
      <sz val="12"/>
      <name val="Bahnschrift SemiBold"/>
      <family val="2"/>
    </font>
    <font>
      <sz val="11"/>
      <color indexed="8"/>
      <name val="Calibri"/>
      <family val="2"/>
      <charset val="204"/>
    </font>
    <font>
      <sz val="14"/>
      <color indexed="8"/>
      <name val="Candara"/>
      <family val="2"/>
      <charset val="204"/>
    </font>
    <font>
      <sz val="12"/>
      <color rgb="FFFF0000"/>
      <name val="Bahnschrift SemiBold"/>
      <family val="2"/>
    </font>
    <font>
      <b/>
      <sz val="14"/>
      <color theme="2" tint="-0.749992370372631"/>
      <name val="Century Gothic"/>
      <family val="1"/>
    </font>
    <font>
      <b/>
      <sz val="14"/>
      <name val="Century Gothic"/>
      <family val="1"/>
    </font>
    <font>
      <sz val="9"/>
      <name val="Bahnschrift SemiBold"/>
      <family val="2"/>
    </font>
    <font>
      <b/>
      <sz val="10"/>
      <name val="Bahnschrift SemiBold"/>
      <family val="2"/>
    </font>
    <font>
      <sz val="12"/>
      <color theme="1" tint="0.249977111117893"/>
      <name val="Calibri"/>
      <family val="2"/>
      <scheme val="minor"/>
    </font>
    <font>
      <sz val="12"/>
      <name val="Bahnschrift SemiBold"/>
    </font>
    <font>
      <sz val="12"/>
      <color theme="2" tint="-0.749992370372631"/>
      <name val="Calibri"/>
      <family val="2"/>
      <scheme val="minor"/>
    </font>
    <font>
      <sz val="12"/>
      <color theme="2" tint="-0.749992370372631"/>
      <name val="Bahnschrift SemiBold"/>
    </font>
    <font>
      <b/>
      <sz val="14"/>
      <color theme="2" tint="-0.749992370372631"/>
      <name val="Calibri"/>
      <family val="2"/>
      <scheme val="minor"/>
    </font>
    <font>
      <b/>
      <sz val="14"/>
      <name val="Calibri"/>
      <family val="2"/>
      <scheme val="minor"/>
    </font>
    <font>
      <sz val="11"/>
      <name val="Arial"/>
      <family val="2"/>
    </font>
    <font>
      <b/>
      <sz val="11"/>
      <name val="Arial"/>
      <family val="2"/>
    </font>
    <font>
      <sz val="11"/>
      <color theme="1"/>
      <name val="Arial Narrow Bold Italic"/>
      <charset val="204"/>
    </font>
    <font>
      <sz val="9"/>
      <color theme="2" tint="-0.249977111117893"/>
      <name val="Arial"/>
      <family val="2"/>
      <charset val="204"/>
    </font>
    <font>
      <sz val="10"/>
      <color theme="2" tint="-0.249977111117893"/>
      <name val="Calibri"/>
      <family val="2"/>
      <charset val="204"/>
      <scheme val="minor"/>
    </font>
    <font>
      <sz val="16"/>
      <name val="Calibri"/>
      <family val="2"/>
      <scheme val="minor"/>
    </font>
    <font>
      <sz val="9"/>
      <color theme="0" tint="-0.499984740745262"/>
      <name val="Arial"/>
      <family val="2"/>
      <charset val="204"/>
    </font>
    <font>
      <sz val="9"/>
      <color theme="0" tint="-0.499984740745262"/>
      <name val="Calibri"/>
      <family val="2"/>
      <charset val="204"/>
      <scheme val="minor"/>
    </font>
    <font>
      <sz val="14"/>
      <color theme="2" tint="-0.749992370372631"/>
      <name val="Calibri"/>
      <family val="2"/>
      <scheme val="minor"/>
    </font>
    <font>
      <sz val="14"/>
      <name val="Bahnschrift SemiBold"/>
      <charset val="204"/>
    </font>
    <font>
      <u/>
      <sz val="12"/>
      <color theme="1" tint="0.499984740745262"/>
      <name val="Geometria"/>
    </font>
    <font>
      <b/>
      <sz val="12"/>
      <color theme="1" tint="0.499984740745262"/>
      <name val="Geometria"/>
    </font>
    <font>
      <sz val="12"/>
      <color theme="1" tint="0.499984740745262"/>
      <name val="Calibri"/>
      <family val="2"/>
      <charset val="204"/>
      <scheme val="minor"/>
    </font>
    <font>
      <sz val="14"/>
      <name val="Century Gothic"/>
      <family val="1"/>
    </font>
    <font>
      <sz val="11"/>
      <name val="Arial"/>
      <family val="2"/>
      <charset val="204"/>
    </font>
    <font>
      <sz val="14"/>
      <color rgb="FFC00000"/>
      <name val="Candara"/>
      <family val="2"/>
      <charset val="204"/>
    </font>
    <font>
      <sz val="12"/>
      <color theme="5" tint="-0.249977111117893"/>
      <name val="Arial"/>
      <family val="2"/>
    </font>
    <font>
      <b/>
      <sz val="12"/>
      <name val="Bahnschrift SemiBold"/>
      <charset val="204"/>
    </font>
    <font>
      <u/>
      <sz val="14"/>
      <color rgb="FFC00000"/>
      <name val="Calibri"/>
      <family val="2"/>
      <charset val="204"/>
      <scheme val="minor"/>
    </font>
  </fonts>
  <fills count="19">
    <fill>
      <patternFill patternType="none"/>
    </fill>
    <fill>
      <patternFill patternType="gray125"/>
    </fill>
    <fill>
      <patternFill patternType="solid">
        <fgColor theme="0"/>
        <bgColor indexed="64"/>
      </patternFill>
    </fill>
    <fill>
      <patternFill patternType="solid">
        <fgColor rgb="FFEB9A9E"/>
        <bgColor rgb="FFD8D8D8"/>
      </patternFill>
    </fill>
    <fill>
      <patternFill patternType="solid">
        <fgColor theme="7" tint="0.79998168889431442"/>
        <bgColor indexed="64"/>
      </patternFill>
    </fill>
    <fill>
      <patternFill patternType="solid">
        <fgColor theme="7" tint="0.79998168889431442"/>
        <bgColor rgb="FFD9D9D9"/>
      </patternFill>
    </fill>
    <fill>
      <patternFill patternType="solid">
        <fgColor theme="7" tint="0.79998168889431442"/>
        <bgColor rgb="FFFFFFFF"/>
      </patternFill>
    </fill>
    <fill>
      <patternFill patternType="solid">
        <fgColor theme="9" tint="0.39997558519241921"/>
        <bgColor rgb="FFD9D9D9"/>
      </patternFill>
    </fill>
    <fill>
      <patternFill patternType="solid">
        <fgColor theme="9" tint="0.39997558519241921"/>
        <bgColor indexed="64"/>
      </patternFill>
    </fill>
    <fill>
      <patternFill patternType="solid">
        <fgColor theme="0"/>
        <bgColor rgb="FFD9D9D9"/>
      </patternFill>
    </fill>
    <fill>
      <patternFill patternType="solid">
        <fgColor theme="0"/>
        <bgColor rgb="FFFFFFFF"/>
      </patternFill>
    </fill>
    <fill>
      <patternFill patternType="solid">
        <fgColor theme="0"/>
        <bgColor rgb="FFF4CCCC"/>
      </patternFill>
    </fill>
    <fill>
      <patternFill patternType="solid">
        <fgColor rgb="FFFFFFFF"/>
        <bgColor indexed="64"/>
      </patternFill>
    </fill>
    <fill>
      <patternFill patternType="solid">
        <fgColor theme="9" tint="0.79998168889431442"/>
        <bgColor rgb="FFF4CCCC"/>
      </patternFill>
    </fill>
    <fill>
      <patternFill patternType="solid">
        <fgColor theme="9" tint="0.59999389629810485"/>
        <bgColor rgb="FFF4CCCC"/>
      </patternFill>
    </fill>
    <fill>
      <patternFill patternType="solid">
        <fgColor theme="5" tint="0.39997558519241921"/>
        <bgColor indexed="64"/>
      </patternFill>
    </fill>
    <fill>
      <patternFill patternType="solid">
        <fgColor theme="4" tint="0.39997558519241921"/>
        <bgColor indexed="64"/>
      </patternFill>
    </fill>
    <fill>
      <patternFill patternType="solid">
        <fgColor theme="4" tint="0.39997558519241921"/>
        <bgColor rgb="FFFFFFFF"/>
      </patternFill>
    </fill>
    <fill>
      <patternFill patternType="solid">
        <fgColor theme="4" tint="0.79998168889431442"/>
        <bgColor rgb="FFFFFFFF"/>
      </patternFill>
    </fill>
  </fills>
  <borders count="42">
    <border>
      <left/>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tint="0.499984740745262"/>
      </right>
      <top style="thin">
        <color theme="1"/>
      </top>
      <bottom style="thin">
        <color theme="1"/>
      </bottom>
      <diagonal/>
    </border>
    <border>
      <left style="thin">
        <color theme="1" tint="0.249977111117893"/>
      </left>
      <right style="thin">
        <color theme="1" tint="0.249977111117893"/>
      </right>
      <top style="thin">
        <color theme="1"/>
      </top>
      <bottom style="thin">
        <color theme="1"/>
      </bottom>
      <diagonal/>
    </border>
    <border>
      <left/>
      <right style="thin">
        <color theme="1" tint="0.499984740745262"/>
      </right>
      <top style="thin">
        <color theme="1"/>
      </top>
      <bottom style="thin">
        <color theme="1"/>
      </bottom>
      <diagonal/>
    </border>
    <border>
      <left style="thin">
        <color theme="1" tint="0.499984740745262"/>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indexed="64"/>
      </right>
      <top style="thin">
        <color theme="1" tint="0.14999847407452621"/>
      </top>
      <bottom style="thin">
        <color theme="1"/>
      </bottom>
      <diagonal/>
    </border>
    <border>
      <left style="thin">
        <color indexed="64"/>
      </left>
      <right style="thin">
        <color theme="1" tint="0.14999847407452621"/>
      </right>
      <top style="thin">
        <color theme="1" tint="0.14999847407452621"/>
      </top>
      <bottom style="thin">
        <color theme="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249977111117893"/>
      </left>
      <right style="thin">
        <color theme="1" tint="0.249977111117893"/>
      </right>
      <top/>
      <bottom style="thin">
        <color rgb="FF999999"/>
      </bottom>
      <diagonal/>
    </border>
    <border>
      <left/>
      <right style="thin">
        <color theme="1" tint="0.499984740745262"/>
      </right>
      <top/>
      <bottom style="thin">
        <color rgb="FF999999"/>
      </bottom>
      <diagonal/>
    </border>
    <border>
      <left/>
      <right/>
      <top/>
      <bottom style="thin">
        <color rgb="FF999999"/>
      </bottom>
      <diagonal/>
    </border>
    <border>
      <left style="thin">
        <color theme="1"/>
      </left>
      <right style="thin">
        <color theme="1"/>
      </right>
      <top/>
      <bottom style="thin">
        <color rgb="FF999999"/>
      </bottom>
      <diagonal/>
    </border>
    <border>
      <left/>
      <right style="thin">
        <color theme="0" tint="-0.499984740745262"/>
      </right>
      <top/>
      <bottom style="thin">
        <color theme="0" tint="-0.499984740745262"/>
      </bottom>
      <diagonal/>
    </border>
    <border>
      <left style="thin">
        <color theme="0" tint="-0.499984740745262"/>
      </left>
      <right style="thin">
        <color theme="1" tint="0.14999847407452621"/>
      </right>
      <top/>
      <bottom style="thin">
        <color theme="0" tint="-0.499984740745262"/>
      </bottom>
      <diagonal/>
    </border>
    <border>
      <left style="thin">
        <color theme="2" tint="-0.499984740745262"/>
      </left>
      <right/>
      <top style="thin">
        <color theme="1" tint="0.34998626667073579"/>
      </top>
      <bottom style="thin">
        <color theme="2" tint="-0.499984740745262"/>
      </bottom>
      <diagonal/>
    </border>
    <border>
      <left/>
      <right style="thin">
        <color theme="2" tint="-0.499984740745262"/>
      </right>
      <top style="thin">
        <color theme="1" tint="0.34998626667073579"/>
      </top>
      <bottom style="thin">
        <color theme="2" tint="-0.499984740745262"/>
      </bottom>
      <diagonal/>
    </border>
    <border>
      <left style="thin">
        <color theme="2" tint="-0.499984740745262"/>
      </left>
      <right style="thin">
        <color theme="2" tint="-0.499984740745262"/>
      </right>
      <top style="thin">
        <color theme="1" tint="0.34998626667073579"/>
      </top>
      <bottom style="thin">
        <color indexed="64"/>
      </bottom>
      <diagonal/>
    </border>
    <border>
      <left style="thin">
        <color rgb="FF000000"/>
      </left>
      <right/>
      <top style="thin">
        <color rgb="FF000000"/>
      </top>
      <bottom style="thin">
        <color rgb="FF000000"/>
      </bottom>
      <diagonal/>
    </border>
    <border>
      <left style="thin">
        <color theme="1" tint="0.249977111117893"/>
      </left>
      <right style="thin">
        <color theme="1" tint="0.249977111117893"/>
      </right>
      <top style="thin">
        <color rgb="FF999999"/>
      </top>
      <bottom style="thin">
        <color rgb="FF999999"/>
      </bottom>
      <diagonal/>
    </border>
    <border>
      <left style="thin">
        <color theme="1"/>
      </left>
      <right style="thin">
        <color theme="1"/>
      </right>
      <top style="thin">
        <color rgb="FF999999"/>
      </top>
      <bottom style="thin">
        <color rgb="FF999999"/>
      </bottom>
      <diagonal/>
    </border>
    <border>
      <left style="thin">
        <color theme="0" tint="-0.499984740745262"/>
      </left>
      <right style="thin">
        <color theme="1" tint="0.14999847407452621"/>
      </right>
      <top style="thin">
        <color theme="0" tint="-0.499984740745262"/>
      </top>
      <bottom style="thin">
        <color theme="0" tint="-0.499984740745262"/>
      </bottom>
      <diagonal/>
    </border>
    <border>
      <left style="thin">
        <color theme="2" tint="-0.499984740745262"/>
      </left>
      <right style="thin">
        <color theme="2" tint="-0.499984740745262"/>
      </right>
      <top style="thin">
        <color indexed="64"/>
      </top>
      <bottom style="thin">
        <color theme="2" tint="-0.499984740745262"/>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left>
      <right style="thin">
        <color theme="1" tint="0.499984740745262"/>
      </right>
      <top style="thin">
        <color rgb="FF999999"/>
      </top>
      <bottom style="thin">
        <color theme="1"/>
      </bottom>
      <diagonal/>
    </border>
    <border>
      <left style="thin">
        <color theme="1" tint="0.249977111117893"/>
      </left>
      <right style="thin">
        <color theme="1" tint="0.249977111117893"/>
      </right>
      <top style="thin">
        <color rgb="FF999999"/>
      </top>
      <bottom style="thin">
        <color theme="1"/>
      </bottom>
      <diagonal/>
    </border>
    <border>
      <left/>
      <right style="thin">
        <color theme="1" tint="0.499984740745262"/>
      </right>
      <top style="thin">
        <color rgb="FF999999"/>
      </top>
      <bottom style="thin">
        <color theme="1"/>
      </bottom>
      <diagonal/>
    </border>
    <border>
      <left/>
      <right style="thin">
        <color theme="0" tint="-0.499984740745262"/>
      </right>
      <top/>
      <bottom style="thin">
        <color theme="1" tint="0.14999847407452621"/>
      </bottom>
      <diagonal/>
    </border>
    <border>
      <left style="thin">
        <color theme="0" tint="-0.499984740745262"/>
      </left>
      <right style="thin">
        <color theme="1" tint="0.14999847407452621"/>
      </right>
      <top style="thin">
        <color theme="0" tint="-0.499984740745262"/>
      </top>
      <bottom style="thin">
        <color theme="1" tint="0.14999847407452621"/>
      </bottom>
      <diagonal/>
    </border>
    <border>
      <left/>
      <right/>
      <top style="thin">
        <color theme="1" tint="0.34998626667073579"/>
      </top>
      <bottom style="thin">
        <color theme="1" tint="0.34998626667073579"/>
      </bottom>
      <diagonal/>
    </border>
    <border>
      <left/>
      <right/>
      <top/>
      <bottom style="thin">
        <color theme="0" tint="-0.249977111117893"/>
      </bottom>
      <diagonal/>
    </border>
    <border>
      <left/>
      <right/>
      <top style="thin">
        <color theme="0" tint="-0.249977111117893"/>
      </top>
      <bottom/>
      <diagonal/>
    </border>
    <border>
      <left style="thin">
        <color theme="2" tint="-0.499984740745262"/>
      </left>
      <right/>
      <top style="thin">
        <color theme="1" tint="0.34998626667073579"/>
      </top>
      <bottom style="thin">
        <color theme="1" tint="0.34998626667073579"/>
      </bottom>
      <diagonal/>
    </border>
    <border>
      <left/>
      <right style="thin">
        <color theme="2" tint="-0.499984740745262"/>
      </right>
      <top style="thin">
        <color theme="1" tint="0.34998626667073579"/>
      </top>
      <bottom style="thin">
        <color theme="1" tint="0.34998626667073579"/>
      </bottom>
      <diagonal/>
    </border>
  </borders>
  <cellStyleXfs count="3">
    <xf numFmtId="0" fontId="0" fillId="0" borderId="0"/>
    <xf numFmtId="0" fontId="1" fillId="0" borderId="0" applyNumberFormat="0" applyFill="0" applyBorder="0" applyAlignment="0" applyProtection="0"/>
    <xf numFmtId="0" fontId="30" fillId="0" borderId="0"/>
  </cellStyleXfs>
  <cellXfs count="101">
    <xf numFmtId="0" fontId="0" fillId="0" borderId="0" xfId="0"/>
    <xf numFmtId="0" fontId="0" fillId="2" borderId="0" xfId="0" applyFill="1"/>
    <xf numFmtId="0" fontId="2" fillId="2" borderId="0" xfId="0" applyFont="1" applyFill="1"/>
    <xf numFmtId="0" fontId="1" fillId="2" borderId="0" xfId="1" applyFill="1" applyAlignment="1">
      <alignment vertical="center"/>
    </xf>
    <xf numFmtId="0" fontId="2" fillId="2" borderId="0" xfId="0" applyFont="1" applyFill="1" applyAlignment="1">
      <alignment vertical="center"/>
    </xf>
    <xf numFmtId="0" fontId="12" fillId="2" borderId="0" xfId="0" applyFont="1" applyFill="1"/>
    <xf numFmtId="0" fontId="13" fillId="2" borderId="0" xfId="0" applyFont="1" applyFill="1" applyAlignment="1">
      <alignment vertical="center"/>
    </xf>
    <xf numFmtId="0" fontId="1" fillId="2" borderId="0" xfId="1" applyFill="1" applyAlignment="1"/>
    <xf numFmtId="0" fontId="15" fillId="2" borderId="0" xfId="0" applyFont="1" applyFill="1"/>
    <xf numFmtId="0" fontId="16" fillId="4" borderId="7" xfId="0" applyFont="1" applyFill="1" applyBorder="1" applyAlignment="1">
      <alignment horizontal="center" vertical="center"/>
    </xf>
    <xf numFmtId="0" fontId="17" fillId="5" borderId="8" xfId="0" applyFont="1" applyFill="1" applyBorder="1" applyAlignment="1">
      <alignment horizontal="center" vertical="center"/>
    </xf>
    <xf numFmtId="0" fontId="18" fillId="5" borderId="9" xfId="0" applyFont="1" applyFill="1" applyBorder="1" applyAlignment="1">
      <alignment horizontal="center" vertical="center"/>
    </xf>
    <xf numFmtId="0" fontId="18" fillId="6" borderId="10" xfId="0" applyFont="1" applyFill="1" applyBorder="1" applyAlignment="1">
      <alignment horizontal="center" vertical="center"/>
    </xf>
    <xf numFmtId="0" fontId="19" fillId="7" borderId="11"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13" xfId="0" applyFont="1" applyFill="1" applyBorder="1" applyAlignment="1">
      <alignment horizontal="center" vertical="center"/>
    </xf>
    <xf numFmtId="0" fontId="22" fillId="2" borderId="0" xfId="0" applyFont="1" applyFill="1" applyAlignment="1">
      <alignment horizontal="right"/>
    </xf>
    <xf numFmtId="164" fontId="23" fillId="9" borderId="15" xfId="0" applyNumberFormat="1" applyFont="1" applyFill="1" applyBorder="1" applyAlignment="1">
      <alignment horizontal="right" vertical="center" indent="1"/>
    </xf>
    <xf numFmtId="9" fontId="24" fillId="9" borderId="16" xfId="0" applyNumberFormat="1" applyFont="1" applyFill="1" applyBorder="1" applyAlignment="1">
      <alignment horizontal="right" vertical="center" indent="1"/>
    </xf>
    <xf numFmtId="164" fontId="25" fillId="10" borderId="17" xfId="0" applyNumberFormat="1" applyFont="1" applyFill="1" applyBorder="1" applyAlignment="1">
      <alignment horizontal="right" vertical="center" indent="1"/>
    </xf>
    <xf numFmtId="165" fontId="26" fillId="9" borderId="18" xfId="0" applyNumberFormat="1" applyFont="1" applyFill="1" applyBorder="1" applyAlignment="1">
      <alignment horizontal="right"/>
    </xf>
    <xf numFmtId="166" fontId="27" fillId="2" borderId="19" xfId="0" applyNumberFormat="1" applyFont="1" applyFill="1" applyBorder="1" applyAlignment="1">
      <alignment horizontal="right" vertical="center" indent="1"/>
    </xf>
    <xf numFmtId="166" fontId="27" fillId="2" borderId="20" xfId="0" applyNumberFormat="1" applyFont="1" applyFill="1" applyBorder="1" applyAlignment="1">
      <alignment horizontal="right" vertical="center" indent="1"/>
    </xf>
    <xf numFmtId="165" fontId="29" fillId="11" borderId="23" xfId="0" applyNumberFormat="1" applyFont="1" applyFill="1" applyBorder="1" applyAlignment="1">
      <alignment vertical="center"/>
    </xf>
    <xf numFmtId="0" fontId="31" fillId="12" borderId="24" xfId="2" applyFont="1" applyFill="1" applyBorder="1" applyAlignment="1">
      <alignment horizontal="left" vertical="center" wrapText="1" indent="1"/>
    </xf>
    <xf numFmtId="164" fontId="23" fillId="9" borderId="25" xfId="0" applyNumberFormat="1" applyFont="1" applyFill="1" applyBorder="1" applyAlignment="1">
      <alignment horizontal="right" vertical="center" indent="1"/>
    </xf>
    <xf numFmtId="165" fontId="26" fillId="9" borderId="26" xfId="0" applyNumberFormat="1" applyFont="1" applyFill="1" applyBorder="1" applyAlignment="1">
      <alignment horizontal="right"/>
    </xf>
    <xf numFmtId="166" fontId="27" fillId="2" borderId="27" xfId="0" applyNumberFormat="1" applyFont="1" applyFill="1" applyBorder="1" applyAlignment="1">
      <alignment horizontal="right" vertical="center" indent="1"/>
    </xf>
    <xf numFmtId="166" fontId="32" fillId="11" borderId="28" xfId="0" applyNumberFormat="1" applyFont="1" applyFill="1" applyBorder="1" applyAlignment="1">
      <alignment vertical="center"/>
    </xf>
    <xf numFmtId="166" fontId="34" fillId="14" borderId="28" xfId="0" applyNumberFormat="1" applyFont="1" applyFill="1" applyBorder="1" applyAlignment="1">
      <alignment vertical="center"/>
    </xf>
    <xf numFmtId="0" fontId="35" fillId="11" borderId="0" xfId="0" applyFont="1" applyFill="1" applyAlignment="1">
      <alignment horizontal="left" vertical="center" indent="1"/>
    </xf>
    <xf numFmtId="0" fontId="35" fillId="2" borderId="0" xfId="0" applyFont="1" applyFill="1" applyAlignment="1">
      <alignment horizontal="left" vertical="center" indent="1"/>
    </xf>
    <xf numFmtId="165" fontId="36" fillId="11" borderId="0" xfId="0" applyNumberFormat="1" applyFont="1" applyFill="1" applyAlignment="1">
      <alignment horizontal="center" vertical="center"/>
    </xf>
    <xf numFmtId="9" fontId="38" fillId="10" borderId="14" xfId="0" applyNumberFormat="1" applyFont="1" applyFill="1" applyBorder="1" applyAlignment="1">
      <alignment horizontal="right" vertical="center" indent="1"/>
    </xf>
    <xf numFmtId="166" fontId="40" fillId="10" borderId="14" xfId="0" applyNumberFormat="1" applyFont="1" applyFill="1" applyBorder="1" applyAlignment="1">
      <alignment horizontal="right" vertical="center" indent="1"/>
    </xf>
    <xf numFmtId="166" fontId="42" fillId="15" borderId="14" xfId="0" applyNumberFormat="1" applyFont="1" applyFill="1" applyBorder="1" applyAlignment="1">
      <alignment horizontal="right" vertical="center" indent="1"/>
    </xf>
    <xf numFmtId="0" fontId="43" fillId="4" borderId="32" xfId="0" applyFont="1" applyFill="1" applyBorder="1" applyAlignment="1">
      <alignment horizontal="left" indent="1"/>
    </xf>
    <xf numFmtId="164" fontId="44" fillId="5" borderId="33" xfId="0" applyNumberFormat="1" applyFont="1" applyFill="1" applyBorder="1" applyAlignment="1">
      <alignment horizontal="right" indent="1"/>
    </xf>
    <xf numFmtId="9" fontId="45" fillId="5" borderId="34" xfId="0" applyNumberFormat="1" applyFont="1" applyFill="1" applyBorder="1" applyAlignment="1">
      <alignment horizontal="right" indent="1"/>
    </xf>
    <xf numFmtId="164" fontId="46" fillId="6" borderId="5" xfId="0" applyNumberFormat="1" applyFont="1" applyFill="1" applyBorder="1" applyAlignment="1">
      <alignment horizontal="right" indent="1"/>
    </xf>
    <xf numFmtId="166" fontId="47" fillId="4" borderId="35" xfId="0" applyNumberFormat="1" applyFont="1" applyFill="1" applyBorder="1"/>
    <xf numFmtId="166" fontId="47" fillId="4" borderId="36" xfId="0" applyNumberFormat="1" applyFont="1" applyFill="1" applyBorder="1"/>
    <xf numFmtId="0" fontId="49" fillId="2" borderId="0" xfId="0" applyFont="1" applyFill="1" applyAlignment="1">
      <alignment horizontal="left" vertical="top"/>
    </xf>
    <xf numFmtId="164" fontId="49" fillId="2" borderId="0" xfId="0" applyNumberFormat="1" applyFont="1" applyFill="1" applyAlignment="1">
      <alignment horizontal="center" vertical="top"/>
    </xf>
    <xf numFmtId="0" fontId="49" fillId="2" borderId="0" xfId="0" applyFont="1" applyFill="1" applyAlignment="1">
      <alignment vertical="top"/>
    </xf>
    <xf numFmtId="0" fontId="49" fillId="0" borderId="0" xfId="0" applyFont="1" applyAlignment="1">
      <alignment horizontal="right" vertical="top"/>
    </xf>
    <xf numFmtId="166" fontId="50" fillId="2" borderId="0" xfId="0" applyNumberFormat="1" applyFont="1" applyFill="1" applyAlignment="1">
      <alignment vertical="top"/>
    </xf>
    <xf numFmtId="1" fontId="52" fillId="17" borderId="14" xfId="0" applyNumberFormat="1" applyFont="1" applyFill="1" applyBorder="1" applyAlignment="1">
      <alignment horizontal="right" vertical="center" indent="1"/>
    </xf>
    <xf numFmtId="0" fontId="53" fillId="2" borderId="0" xfId="0" applyFont="1" applyFill="1"/>
    <xf numFmtId="0" fontId="54" fillId="2" borderId="0" xfId="0" applyFont="1" applyFill="1"/>
    <xf numFmtId="0" fontId="55" fillId="2" borderId="0" xfId="0" applyFont="1" applyFill="1"/>
    <xf numFmtId="0" fontId="3" fillId="2" borderId="0" xfId="0" applyFont="1" applyFill="1" applyAlignment="1">
      <alignment horizontal="left" vertical="top" wrapText="1"/>
    </xf>
    <xf numFmtId="0" fontId="0" fillId="10" borderId="0" xfId="0" applyFill="1"/>
    <xf numFmtId="0" fontId="3" fillId="2" borderId="0" xfId="0" applyFont="1" applyFill="1" applyAlignment="1">
      <alignment horizontal="center"/>
    </xf>
    <xf numFmtId="0" fontId="57" fillId="2" borderId="0" xfId="0" applyFont="1" applyFill="1" applyAlignment="1">
      <alignment horizontal="center" vertical="center" wrapText="1"/>
    </xf>
    <xf numFmtId="0" fontId="0" fillId="2" borderId="0" xfId="0" applyFill="1" applyAlignment="1">
      <alignment horizontal="right"/>
    </xf>
    <xf numFmtId="0" fontId="58" fillId="12" borderId="24" xfId="2" applyFont="1" applyFill="1" applyBorder="1" applyAlignment="1">
      <alignment horizontal="left" vertical="center" wrapText="1" indent="1"/>
    </xf>
    <xf numFmtId="9" fontId="59" fillId="9" borderId="16" xfId="0" applyNumberFormat="1" applyFont="1" applyFill="1" applyBorder="1" applyAlignment="1">
      <alignment horizontal="right" vertical="center" indent="1"/>
    </xf>
    <xf numFmtId="166" fontId="29" fillId="11" borderId="23" xfId="0" applyNumberFormat="1" applyFont="1" applyFill="1" applyBorder="1" applyAlignment="1">
      <alignment vertical="center"/>
    </xf>
    <xf numFmtId="166" fontId="60" fillId="11" borderId="23" xfId="0" applyNumberFormat="1" applyFont="1" applyFill="1" applyBorder="1" applyAlignment="1">
      <alignment vertical="center"/>
    </xf>
    <xf numFmtId="9" fontId="57" fillId="18" borderId="14" xfId="0" applyNumberFormat="1" applyFont="1" applyFill="1" applyBorder="1" applyAlignment="1">
      <alignment horizontal="right" vertical="center" indent="1"/>
    </xf>
    <xf numFmtId="1" fontId="57" fillId="18" borderId="14" xfId="0" applyNumberFormat="1" applyFont="1" applyFill="1" applyBorder="1" applyAlignment="1">
      <alignment horizontal="right" vertical="center" indent="1"/>
    </xf>
    <xf numFmtId="0" fontId="61" fillId="12" borderId="24" xfId="1" applyFont="1" applyFill="1" applyBorder="1" applyAlignment="1">
      <alignment horizontal="left" vertical="center" wrapText="1" indent="1"/>
    </xf>
    <xf numFmtId="0" fontId="41" fillId="2" borderId="30" xfId="0" applyFont="1" applyFill="1" applyBorder="1" applyAlignment="1">
      <alignment horizontal="left" vertical="center" indent="1"/>
    </xf>
    <xf numFmtId="0" fontId="41" fillId="2" borderId="31" xfId="0" applyFont="1" applyFill="1" applyBorder="1" applyAlignment="1">
      <alignment horizontal="left" vertical="center" indent="1"/>
    </xf>
    <xf numFmtId="0" fontId="3" fillId="2" borderId="0" xfId="0" applyFont="1" applyFill="1" applyAlignment="1">
      <alignment horizontal="left" vertical="center" indent="1"/>
    </xf>
    <xf numFmtId="0" fontId="4" fillId="2" borderId="0" xfId="0" applyFont="1" applyFill="1" applyAlignment="1">
      <alignment horizontal="left" indent="1"/>
    </xf>
    <xf numFmtId="0" fontId="5" fillId="2" borderId="0" xfId="0" applyFont="1" applyFill="1" applyAlignment="1">
      <alignment horizontal="left" vertical="top"/>
    </xf>
    <xf numFmtId="0" fontId="14" fillId="3" borderId="1" xfId="0" applyFont="1" applyFill="1" applyBorder="1" applyAlignment="1">
      <alignment horizontal="left" vertical="center" wrapText="1" indent="1"/>
    </xf>
    <xf numFmtId="0" fontId="14" fillId="3" borderId="2" xfId="0" applyFont="1" applyFill="1" applyBorder="1" applyAlignment="1">
      <alignment horizontal="left" vertical="center" wrapText="1" indent="1"/>
    </xf>
    <xf numFmtId="0" fontId="14" fillId="3" borderId="3" xfId="0" applyFont="1" applyFill="1" applyBorder="1" applyAlignment="1">
      <alignment horizontal="left" vertical="center" wrapText="1" indent="1"/>
    </xf>
    <xf numFmtId="0" fontId="14" fillId="3" borderId="4" xfId="0" applyFont="1" applyFill="1" applyBorder="1" applyAlignment="1">
      <alignment horizontal="left" vertical="center" wrapText="1" indent="1"/>
    </xf>
    <xf numFmtId="0" fontId="14" fillId="3" borderId="5" xfId="0" applyFont="1" applyFill="1" applyBorder="1" applyAlignment="1">
      <alignment horizontal="left" vertical="center" wrapText="1" indent="1"/>
    </xf>
    <xf numFmtId="0" fontId="14" fillId="3" borderId="6" xfId="0" applyFont="1" applyFill="1" applyBorder="1" applyAlignment="1">
      <alignment horizontal="left" vertical="center" wrapText="1" indent="1"/>
    </xf>
    <xf numFmtId="0" fontId="21" fillId="8" borderId="14" xfId="0" applyFont="1" applyFill="1" applyBorder="1" applyAlignment="1">
      <alignment horizontal="center" vertical="center"/>
    </xf>
    <xf numFmtId="0" fontId="21" fillId="8" borderId="14" xfId="0" applyFont="1" applyFill="1" applyBorder="1" applyAlignment="1">
      <alignment vertical="center"/>
    </xf>
    <xf numFmtId="0" fontId="28" fillId="11" borderId="21" xfId="0" applyFont="1" applyFill="1" applyBorder="1" applyAlignment="1">
      <alignment horizontal="left" vertical="center" indent="1"/>
    </xf>
    <xf numFmtId="0" fontId="28" fillId="11" borderId="22" xfId="0" applyFont="1" applyFill="1" applyBorder="1" applyAlignment="1">
      <alignment horizontal="left" vertical="center" indent="1"/>
    </xf>
    <xf numFmtId="0" fontId="33" fillId="13" borderId="21" xfId="0" applyFont="1" applyFill="1" applyBorder="1" applyAlignment="1">
      <alignment horizontal="left" vertical="center" indent="1"/>
    </xf>
    <xf numFmtId="0" fontId="33" fillId="13" borderId="22" xfId="0" applyFont="1" applyFill="1" applyBorder="1" applyAlignment="1">
      <alignment horizontal="left" vertical="center" indent="1"/>
    </xf>
    <xf numFmtId="0" fontId="21" fillId="15" borderId="29" xfId="0" applyFont="1" applyFill="1" applyBorder="1" applyAlignment="1">
      <alignment horizontal="center" vertical="center"/>
    </xf>
    <xf numFmtId="0" fontId="37" fillId="10" borderId="30" xfId="0" applyFont="1" applyFill="1" applyBorder="1" applyAlignment="1">
      <alignment horizontal="left" vertical="center" indent="1"/>
    </xf>
    <xf numFmtId="0" fontId="37" fillId="10" borderId="31" xfId="0" applyFont="1" applyFill="1" applyBorder="1" applyAlignment="1">
      <alignment horizontal="left" vertical="center" indent="1"/>
    </xf>
    <xf numFmtId="0" fontId="39" fillId="10" borderId="14" xfId="0" applyFont="1" applyFill="1" applyBorder="1" applyAlignment="1">
      <alignment horizontal="left" vertical="center" indent="1"/>
    </xf>
    <xf numFmtId="0" fontId="39" fillId="2" borderId="14" xfId="0" applyFont="1" applyFill="1" applyBorder="1" applyAlignment="1">
      <alignment horizontal="left" vertical="center" indent="1"/>
    </xf>
    <xf numFmtId="0" fontId="48" fillId="16" borderId="30" xfId="0" applyFont="1" applyFill="1" applyBorder="1" applyAlignment="1">
      <alignment horizontal="center" vertical="center"/>
    </xf>
    <xf numFmtId="0" fontId="48" fillId="16" borderId="37" xfId="0" applyFont="1" applyFill="1" applyBorder="1" applyAlignment="1">
      <alignment horizontal="center" vertical="center"/>
    </xf>
    <xf numFmtId="0" fontId="48" fillId="16" borderId="31" xfId="0" applyFont="1" applyFill="1" applyBorder="1" applyAlignment="1">
      <alignment horizontal="center" vertical="center"/>
    </xf>
    <xf numFmtId="0" fontId="51" fillId="2" borderId="14" xfId="0" applyFont="1" applyFill="1" applyBorder="1" applyAlignment="1">
      <alignment horizontal="left" vertical="center" indent="1"/>
    </xf>
    <xf numFmtId="0" fontId="56" fillId="0" borderId="0" xfId="0" applyFont="1" applyAlignment="1">
      <alignment horizontal="left" vertical="center" wrapText="1" indent="1"/>
    </xf>
    <xf numFmtId="0" fontId="56" fillId="0" borderId="38" xfId="0" applyFont="1" applyBorder="1" applyAlignment="1">
      <alignment horizontal="left" vertical="center" wrapText="1" indent="1"/>
    </xf>
    <xf numFmtId="0" fontId="56" fillId="0" borderId="39" xfId="0" applyFont="1" applyBorder="1" applyAlignment="1">
      <alignment horizontal="left" vertical="center" wrapText="1" indent="1"/>
    </xf>
    <xf numFmtId="0" fontId="56" fillId="2" borderId="0" xfId="0" applyFont="1" applyFill="1" applyAlignment="1">
      <alignment horizontal="left" vertical="center" wrapText="1" indent="1"/>
    </xf>
    <xf numFmtId="0" fontId="34" fillId="2" borderId="0" xfId="0" applyFont="1" applyFill="1" applyAlignment="1">
      <alignment horizontal="left" vertical="center" wrapText="1" indent="1"/>
    </xf>
    <xf numFmtId="0" fontId="21" fillId="16" borderId="30" xfId="0" applyFont="1" applyFill="1" applyBorder="1" applyAlignment="1">
      <alignment horizontal="center" vertical="center"/>
    </xf>
    <xf numFmtId="0" fontId="21" fillId="16" borderId="37" xfId="0" applyFont="1" applyFill="1" applyBorder="1" applyAlignment="1">
      <alignment horizontal="center" vertical="center"/>
    </xf>
    <xf numFmtId="0" fontId="21" fillId="16" borderId="31" xfId="0" applyFont="1" applyFill="1" applyBorder="1" applyAlignment="1">
      <alignment horizontal="center" vertical="center"/>
    </xf>
    <xf numFmtId="0" fontId="28" fillId="11" borderId="40" xfId="0" applyFont="1" applyFill="1" applyBorder="1" applyAlignment="1">
      <alignment horizontal="left" vertical="center" indent="1"/>
    </xf>
    <xf numFmtId="0" fontId="28" fillId="11" borderId="41" xfId="0" applyFont="1" applyFill="1" applyBorder="1" applyAlignment="1">
      <alignment horizontal="left" vertical="center" indent="1"/>
    </xf>
    <xf numFmtId="165" fontId="26" fillId="9" borderId="18" xfId="0" applyNumberFormat="1" applyFont="1" applyFill="1" applyBorder="1" applyAlignment="1">
      <alignment horizontal="right" vertical="center"/>
    </xf>
    <xf numFmtId="165" fontId="26" fillId="9" borderId="26" xfId="0" applyNumberFormat="1" applyFont="1" applyFill="1" applyBorder="1" applyAlignment="1">
      <alignment horizontal="right" vertical="center"/>
    </xf>
  </cellXfs>
  <cellStyles count="3">
    <cellStyle name="Гиперссылка" xfId="1" builtinId="8"/>
    <cellStyle name="Обычный" xfId="0" builtinId="0"/>
    <cellStyle name="Обычный 2" xfId="2" xr:uid="{5C5DF151-41FE-184D-BC26-3D0FD6318B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419100</xdr:colOff>
      <xdr:row>19</xdr:row>
      <xdr:rowOff>241300</xdr:rowOff>
    </xdr:from>
    <xdr:to>
      <xdr:col>14</xdr:col>
      <xdr:colOff>279400</xdr:colOff>
      <xdr:row>43</xdr:row>
      <xdr:rowOff>152400</xdr:rowOff>
    </xdr:to>
    <xdr:pic>
      <xdr:nvPicPr>
        <xdr:cNvPr id="2" name="Рисунок 1">
          <a:extLst>
            <a:ext uri="{FF2B5EF4-FFF2-40B4-BE49-F238E27FC236}">
              <a16:creationId xmlns:a16="http://schemas.microsoft.com/office/drawing/2014/main" id="{5F0BC448-2297-4D45-996E-FAB0B9C91670}"/>
            </a:ext>
          </a:extLst>
        </xdr:cNvPr>
        <xdr:cNvPicPr>
          <a:picLocks noChangeAspect="1"/>
        </xdr:cNvPicPr>
      </xdr:nvPicPr>
      <xdr:blipFill>
        <a:blip xmlns:r="http://schemas.openxmlformats.org/officeDocument/2006/relationships" r:embed="rId1"/>
        <a:stretch>
          <a:fillRect/>
        </a:stretch>
      </xdr:blipFill>
      <xdr:spPr>
        <a:xfrm>
          <a:off x="6261100" y="5384800"/>
          <a:ext cx="6223000" cy="6223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ICKEN%20HUT/&#1040;&#1074;&#1090;&#1086;&#1088;&#1089;&#1082;&#1072;&#1103;%20&#1096;&#1072;&#1091;&#1088;&#1084;&#1072;/&#1042;&#1057;&#1045;&#776;%20&#1052;&#1045;&#1053;&#1070;%20&#1040;&#1074;&#1090;&#1086;&#1088;&#1089;&#1082;&#1086;&#1080;&#774;%20&#1096;&#1072;&#1091;&#1088;&#1084;&#1099;%20(&#1050;&#1085;&#1080;&#1075;&#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ка"/>
      <sheetName val="ПРОДУКТЫ"/>
      <sheetName val="Мясные пф"/>
      <sheetName val="Овощные пф"/>
      <sheetName val="Соуса пф"/>
      <sheetName val="Курица с коктейльным"/>
      <sheetName val="Курица Сальса"/>
      <sheetName val="Курица Терияки"/>
      <sheetName val="Свинина в кисло-сладком"/>
      <sheetName val="Свинина Сацибели"/>
      <sheetName val="Свинина Барбекю"/>
      <sheetName val="Индейка по-адыгейски"/>
      <sheetName val="Индейка песто"/>
      <sheetName val="Буррито из говядины"/>
      <sheetName val="«Фалафель в йогуртовом соусе»"/>
      <sheetName val="Закуски и др пф"/>
      <sheetName val="Фалафель"/>
      <sheetName val="Сырные шарики"/>
      <sheetName val="Картофель фри с базиликом"/>
      <sheetName val="Напитки пф"/>
      <sheetName val="Лимонад"/>
      <sheetName val="Лимонад грейп"/>
      <sheetName val="Лимонад гранат"/>
      <sheetName val="Морс"/>
      <sheetName val="Эспрессо"/>
      <sheetName val="Капучино"/>
      <sheetName val="Американо"/>
      <sheetName val="Чай жасминовый"/>
      <sheetName val="Халапеньо"/>
      <sheetName val="Сыр натёртый"/>
      <sheetName val="Шампиньоны жареные"/>
      <sheetName val="Доп фри"/>
      <sheetName val="Доп Цезарь"/>
      <sheetName val="Доп Коктейльный"/>
      <sheetName val="Доп Сацибели"/>
      <sheetName val="Доп Сальса"/>
      <sheetName val="Доп Адыгейский"/>
      <sheetName val="Доп Терияки"/>
      <sheetName val="Доп кисло-сладкий"/>
      <sheetName val="Доп тар-тар"/>
      <sheetName val="Доп сырный"/>
      <sheetName val="Доп курица"/>
      <sheetName val="Доп свинина"/>
      <sheetName val="Доп индейка"/>
      <sheetName val="Доп тако"/>
    </sheetNames>
    <sheetDataSet>
      <sheetData sheetId="0" refreshError="1"/>
      <sheetData sheetId="1" refreshError="1">
        <row r="62">
          <cell r="C62">
            <v>300</v>
          </cell>
        </row>
      </sheetData>
      <sheetData sheetId="2" refreshError="1"/>
      <sheetData sheetId="3" refreshError="1">
        <row r="67">
          <cell r="M67">
            <v>405</v>
          </cell>
        </row>
      </sheetData>
      <sheetData sheetId="4" refreshError="1"/>
      <sheetData sheetId="5" refreshError="1"/>
      <sheetData sheetId="6" refreshError="1">
        <row r="9">
          <cell r="G9">
            <v>278.84629999999999</v>
          </cell>
        </row>
        <row r="17">
          <cell r="G17">
            <v>75</v>
          </cell>
        </row>
        <row r="18">
          <cell r="G18">
            <v>143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menu-store.ru/"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menu-store.ru/"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menu-store.ru/"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menu-store.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21E88-A33D-9546-A278-E6586EBED5C1}">
  <sheetPr>
    <tabColor rgb="FFFF0000"/>
  </sheetPr>
  <dimension ref="A1:P58"/>
  <sheetViews>
    <sheetView tabSelected="1" topLeftCell="A2" workbookViewId="0">
      <selection activeCell="R13" sqref="R13"/>
    </sheetView>
  </sheetViews>
  <sheetFormatPr baseColWidth="10" defaultColWidth="15.1640625" defaultRowHeight="16"/>
  <cols>
    <col min="1" max="2" width="3.1640625" customWidth="1"/>
    <col min="3" max="3" width="41.83203125" customWidth="1"/>
    <col min="4" max="4" width="11" customWidth="1"/>
    <col min="5" max="5" width="9.1640625" customWidth="1"/>
    <col min="6" max="6" width="8.33203125" customWidth="1"/>
    <col min="7" max="7" width="12.6640625" customWidth="1"/>
    <col min="8" max="8" width="7.33203125" customWidth="1"/>
    <col min="9" max="9" width="6.83203125" customWidth="1"/>
    <col min="10" max="10" width="6.33203125" customWidth="1"/>
    <col min="11" max="11" width="7.5" customWidth="1"/>
    <col min="12" max="12" width="24.1640625" customWidth="1"/>
    <col min="13" max="13" width="11.1640625" customWidth="1"/>
    <col min="14" max="23" width="7.5" customWidth="1"/>
  </cols>
  <sheetData>
    <row r="1" spans="1:16" ht="10" customHeight="1">
      <c r="A1" s="1"/>
      <c r="B1" s="1"/>
      <c r="C1" s="2"/>
      <c r="D1" s="1"/>
      <c r="E1" s="1"/>
      <c r="F1" s="1"/>
      <c r="G1" s="1"/>
      <c r="H1" s="2"/>
      <c r="I1" s="1"/>
      <c r="J1" s="1"/>
      <c r="K1" s="2"/>
      <c r="L1" s="1"/>
      <c r="M1" s="1"/>
      <c r="N1" s="1"/>
      <c r="O1" s="1"/>
      <c r="P1" s="1"/>
    </row>
    <row r="2" spans="1:16" ht="27" customHeight="1">
      <c r="A2" s="1"/>
      <c r="B2" s="1"/>
      <c r="C2" s="65"/>
      <c r="D2" s="66"/>
      <c r="E2" s="66"/>
      <c r="F2" s="66"/>
      <c r="G2" s="66"/>
      <c r="H2" s="3"/>
      <c r="I2" s="1"/>
      <c r="J2" s="1"/>
      <c r="K2" s="4"/>
      <c r="L2" s="1"/>
      <c r="M2" s="1"/>
      <c r="N2" s="1"/>
      <c r="O2" s="1"/>
      <c r="P2" s="1"/>
    </row>
    <row r="3" spans="1:16" ht="22" customHeight="1">
      <c r="A3" s="1"/>
      <c r="B3" s="1"/>
      <c r="C3" s="67" t="s">
        <v>0</v>
      </c>
      <c r="D3" s="67"/>
      <c r="E3" s="67"/>
      <c r="F3" s="67"/>
      <c r="G3" s="67"/>
      <c r="H3" s="2"/>
      <c r="I3" s="1"/>
      <c r="J3" s="1"/>
      <c r="K3" s="5"/>
      <c r="L3" s="1"/>
      <c r="M3" s="1"/>
      <c r="N3" s="1"/>
      <c r="O3" s="1"/>
      <c r="P3" s="1"/>
    </row>
    <row r="4" spans="1:16" ht="8" customHeight="1">
      <c r="A4" s="1"/>
      <c r="B4" s="1"/>
      <c r="C4" s="67"/>
      <c r="D4" s="67"/>
      <c r="E4" s="67"/>
      <c r="F4" s="67"/>
      <c r="G4" s="67"/>
      <c r="H4" s="2"/>
      <c r="I4" s="1"/>
      <c r="J4" s="1"/>
      <c r="K4" s="5"/>
      <c r="L4" s="1"/>
      <c r="M4" s="1"/>
      <c r="N4" s="1"/>
      <c r="O4" s="1"/>
      <c r="P4" s="1"/>
    </row>
    <row r="5" spans="1:16" ht="19" customHeight="1">
      <c r="A5" s="1"/>
      <c r="B5" s="1"/>
      <c r="C5" s="65"/>
      <c r="D5" s="66"/>
      <c r="E5" s="66"/>
      <c r="F5" s="66"/>
      <c r="G5" s="66"/>
      <c r="H5" s="3"/>
      <c r="I5" s="1"/>
      <c r="J5" s="1"/>
      <c r="K5" s="6" t="s">
        <v>1</v>
      </c>
      <c r="L5" s="1"/>
      <c r="M5" s="1"/>
      <c r="N5" s="1"/>
      <c r="O5" s="1"/>
      <c r="P5" s="1"/>
    </row>
    <row r="6" spans="1:16" ht="20" customHeight="1">
      <c r="A6" s="1"/>
      <c r="B6" s="1"/>
      <c r="C6" s="68" t="s">
        <v>2</v>
      </c>
      <c r="D6" s="69"/>
      <c r="E6" s="69"/>
      <c r="F6" s="69"/>
      <c r="G6" s="70"/>
      <c r="H6" s="1"/>
      <c r="I6" s="1"/>
      <c r="J6" s="1"/>
      <c r="K6" s="3" t="s">
        <v>3</v>
      </c>
      <c r="L6" s="1"/>
      <c r="M6" s="1"/>
      <c r="N6" s="1"/>
      <c r="O6" s="1"/>
      <c r="P6" s="1"/>
    </row>
    <row r="7" spans="1:16" ht="21" customHeight="1">
      <c r="A7" s="1"/>
      <c r="B7" s="1"/>
      <c r="C7" s="71"/>
      <c r="D7" s="72"/>
      <c r="E7" s="72"/>
      <c r="F7" s="72"/>
      <c r="G7" s="73"/>
      <c r="H7" s="1"/>
      <c r="I7" s="1"/>
      <c r="J7" s="1"/>
      <c r="K7" s="7"/>
      <c r="L7" s="1"/>
      <c r="M7" s="1"/>
      <c r="N7" s="1"/>
      <c r="O7" s="1"/>
      <c r="P7" s="1"/>
    </row>
    <row r="8" spans="1:16" ht="18" customHeight="1">
      <c r="A8" s="1"/>
      <c r="B8" s="1"/>
      <c r="C8" s="8"/>
      <c r="D8" s="1"/>
      <c r="E8" s="1"/>
      <c r="F8" s="1"/>
      <c r="G8" s="1"/>
      <c r="H8" s="1"/>
      <c r="I8" s="1"/>
      <c r="J8" s="1"/>
      <c r="K8" s="1"/>
      <c r="L8" s="1"/>
      <c r="M8" s="1"/>
      <c r="N8" s="1"/>
      <c r="O8" s="1"/>
      <c r="P8" s="1"/>
    </row>
    <row r="9" spans="1:16" ht="23" customHeight="1">
      <c r="A9" s="1"/>
      <c r="B9" s="1"/>
      <c r="C9" s="9" t="s">
        <v>4</v>
      </c>
      <c r="D9" s="10" t="s">
        <v>5</v>
      </c>
      <c r="E9" s="11" t="s">
        <v>6</v>
      </c>
      <c r="F9" s="12" t="s">
        <v>7</v>
      </c>
      <c r="G9" s="13" t="s">
        <v>8</v>
      </c>
      <c r="H9" s="14" t="s">
        <v>5</v>
      </c>
      <c r="I9" s="15" t="s">
        <v>7</v>
      </c>
      <c r="J9" s="1"/>
      <c r="K9" s="74" t="s">
        <v>9</v>
      </c>
      <c r="L9" s="75"/>
      <c r="M9" s="75"/>
      <c r="N9" s="1"/>
      <c r="O9" s="1"/>
      <c r="P9" s="1"/>
    </row>
    <row r="10" spans="1:16" ht="24" customHeight="1">
      <c r="A10" s="1"/>
      <c r="B10" s="16">
        <v>1</v>
      </c>
      <c r="C10" s="24" t="s">
        <v>63</v>
      </c>
      <c r="D10" s="17">
        <v>50</v>
      </c>
      <c r="E10" s="18">
        <f>1-D10/F10</f>
        <v>3.8461538461538436E-2</v>
      </c>
      <c r="F10" s="19">
        <v>52</v>
      </c>
      <c r="G10" s="99">
        <v>370</v>
      </c>
      <c r="H10" s="21">
        <f t="shared" ref="H10:H18" si="0">D10/1000*G10</f>
        <v>18.5</v>
      </c>
      <c r="I10" s="22">
        <f t="shared" ref="I10:I18" si="1">F10/1000*G10</f>
        <v>19.239999999999998</v>
      </c>
      <c r="J10" s="1"/>
      <c r="K10" s="76" t="s">
        <v>10</v>
      </c>
      <c r="L10" s="77"/>
      <c r="M10" s="23">
        <f>SUM(I10:I17)+M11</f>
        <v>43.869017534150821</v>
      </c>
      <c r="N10" s="1"/>
      <c r="O10" s="1"/>
      <c r="P10" s="1"/>
    </row>
    <row r="11" spans="1:16" ht="24" customHeight="1">
      <c r="A11" s="1"/>
      <c r="B11" s="16">
        <v>2</v>
      </c>
      <c r="C11" s="62" t="s">
        <v>30</v>
      </c>
      <c r="D11" s="25">
        <v>30</v>
      </c>
      <c r="E11" s="18">
        <f t="shared" ref="E11:E18" si="2">1-D11/F11</f>
        <v>3.2258064516129004E-2</v>
      </c>
      <c r="F11" s="19">
        <v>31</v>
      </c>
      <c r="G11" s="100">
        <f>'ПФ 1'!M10</f>
        <v>122.35</v>
      </c>
      <c r="H11" s="21">
        <f t="shared" si="0"/>
        <v>3.6704999999999997</v>
      </c>
      <c r="I11" s="27">
        <f t="shared" si="1"/>
        <v>3.7928499999999996</v>
      </c>
      <c r="J11" s="1"/>
      <c r="K11" s="76" t="s">
        <v>11</v>
      </c>
      <c r="L11" s="77"/>
      <c r="M11" s="28">
        <f>H20-I20</f>
        <v>-1.8539206608802061</v>
      </c>
      <c r="N11" s="1"/>
      <c r="O11" s="1"/>
      <c r="P11" s="1"/>
    </row>
    <row r="12" spans="1:16" ht="24" customHeight="1">
      <c r="A12" s="1"/>
      <c r="B12" s="16">
        <v>3</v>
      </c>
      <c r="C12" s="24" t="s">
        <v>29</v>
      </c>
      <c r="D12" s="25">
        <v>30</v>
      </c>
      <c r="E12" s="18">
        <f t="shared" si="2"/>
        <v>3.2258064516129004E-2</v>
      </c>
      <c r="F12" s="19">
        <v>31</v>
      </c>
      <c r="G12" s="100">
        <v>220</v>
      </c>
      <c r="H12" s="21">
        <f t="shared" si="0"/>
        <v>6.6</v>
      </c>
      <c r="I12" s="27">
        <f t="shared" si="1"/>
        <v>6.82</v>
      </c>
      <c r="J12" s="1"/>
      <c r="K12" s="78" t="s">
        <v>12</v>
      </c>
      <c r="L12" s="79"/>
      <c r="M12" s="29">
        <f>M10-M11</f>
        <v>45.722938195031027</v>
      </c>
      <c r="N12" s="1"/>
      <c r="O12" s="1"/>
      <c r="P12" s="1"/>
    </row>
    <row r="13" spans="1:16" ht="24" customHeight="1">
      <c r="A13" s="1"/>
      <c r="B13" s="16">
        <v>4</v>
      </c>
      <c r="C13" s="62" t="s">
        <v>28</v>
      </c>
      <c r="D13" s="25">
        <v>50</v>
      </c>
      <c r="E13" s="18">
        <f t="shared" si="2"/>
        <v>3.8461538461538436E-2</v>
      </c>
      <c r="F13" s="19">
        <v>52</v>
      </c>
      <c r="G13" s="100">
        <f>'ПФ 2'!M10</f>
        <v>95.71043165467627</v>
      </c>
      <c r="H13" s="21">
        <f t="shared" si="0"/>
        <v>4.7855215827338133</v>
      </c>
      <c r="I13" s="27">
        <f t="shared" si="1"/>
        <v>4.9769424460431662</v>
      </c>
      <c r="J13" s="1"/>
      <c r="K13" s="30"/>
      <c r="L13" s="31"/>
      <c r="M13" s="32"/>
      <c r="N13" s="1"/>
      <c r="O13" s="1"/>
      <c r="P13" s="1"/>
    </row>
    <row r="14" spans="1:16" ht="24" customHeight="1">
      <c r="A14" s="1"/>
      <c r="B14" s="16">
        <v>5</v>
      </c>
      <c r="C14" s="24" t="s">
        <v>61</v>
      </c>
      <c r="D14" s="25">
        <v>2</v>
      </c>
      <c r="E14" s="18">
        <f t="shared" si="2"/>
        <v>0.33333333333333337</v>
      </c>
      <c r="F14" s="19">
        <v>3</v>
      </c>
      <c r="G14" s="100">
        <f>'[1]Овощные пф'!M67</f>
        <v>405</v>
      </c>
      <c r="H14" s="21">
        <f t="shared" si="0"/>
        <v>0.81</v>
      </c>
      <c r="I14" s="27">
        <f t="shared" si="1"/>
        <v>1.2150000000000001</v>
      </c>
      <c r="J14" s="1"/>
      <c r="K14" s="80" t="s">
        <v>13</v>
      </c>
      <c r="L14" s="80"/>
      <c r="M14" s="80"/>
      <c r="N14" s="1"/>
      <c r="O14" s="1"/>
      <c r="P14" s="1"/>
    </row>
    <row r="15" spans="1:16" ht="24" customHeight="1">
      <c r="A15" s="1"/>
      <c r="B15" s="16">
        <v>6</v>
      </c>
      <c r="C15" s="24" t="s">
        <v>14</v>
      </c>
      <c r="D15" s="25">
        <v>2</v>
      </c>
      <c r="E15" s="18">
        <f t="shared" si="2"/>
        <v>4.7619047619047672E-2</v>
      </c>
      <c r="F15" s="19">
        <v>2.1</v>
      </c>
      <c r="G15" s="100">
        <f>[1]ПРОДУКТЫ!C62</f>
        <v>300</v>
      </c>
      <c r="H15" s="21">
        <f t="shared" si="0"/>
        <v>0.6</v>
      </c>
      <c r="I15" s="27">
        <f t="shared" si="1"/>
        <v>0.63000000000000012</v>
      </c>
      <c r="J15" s="1"/>
      <c r="K15" s="81" t="s">
        <v>15</v>
      </c>
      <c r="L15" s="82"/>
      <c r="M15" s="33">
        <f>M12/M17</f>
        <v>0.22861469097515513</v>
      </c>
      <c r="N15" s="1"/>
      <c r="O15" s="1"/>
      <c r="P15" s="1"/>
    </row>
    <row r="16" spans="1:16" ht="24" customHeight="1">
      <c r="A16" s="1"/>
      <c r="B16" s="16">
        <v>7</v>
      </c>
      <c r="C16" s="62" t="s">
        <v>27</v>
      </c>
      <c r="D16" s="25">
        <v>40</v>
      </c>
      <c r="E16" s="18">
        <f t="shared" si="2"/>
        <v>4.7619047619047672E-2</v>
      </c>
      <c r="F16" s="19">
        <v>42</v>
      </c>
      <c r="G16" s="100">
        <f>'ПФ 3'!M10</f>
        <v>72.574898785425106</v>
      </c>
      <c r="H16" s="21">
        <f t="shared" si="0"/>
        <v>2.9029959514170041</v>
      </c>
      <c r="I16" s="27">
        <f t="shared" si="1"/>
        <v>3.0481457489878547</v>
      </c>
      <c r="J16" s="1"/>
      <c r="K16" s="83" t="s">
        <v>16</v>
      </c>
      <c r="L16" s="84"/>
      <c r="M16" s="34">
        <f>M17-M12</f>
        <v>154.27706180496898</v>
      </c>
      <c r="N16" s="1"/>
      <c r="O16" s="1"/>
      <c r="P16" s="1"/>
    </row>
    <row r="17" spans="1:16" ht="24" customHeight="1">
      <c r="A17" s="1"/>
      <c r="B17" s="16">
        <v>8</v>
      </c>
      <c r="C17" s="24" t="s">
        <v>62</v>
      </c>
      <c r="D17" s="25">
        <v>80</v>
      </c>
      <c r="E17" s="18">
        <f t="shared" si="2"/>
        <v>0</v>
      </c>
      <c r="F17" s="19">
        <v>80</v>
      </c>
      <c r="G17" s="100">
        <f>'[1]Курица Сальса'!G17</f>
        <v>75</v>
      </c>
      <c r="H17" s="21">
        <f t="shared" si="0"/>
        <v>6</v>
      </c>
      <c r="I17" s="27">
        <f t="shared" si="1"/>
        <v>6</v>
      </c>
      <c r="J17" s="1"/>
      <c r="K17" s="63" t="s">
        <v>17</v>
      </c>
      <c r="L17" s="64"/>
      <c r="M17" s="35">
        <v>200</v>
      </c>
      <c r="N17" s="1"/>
      <c r="O17" s="1"/>
      <c r="P17" s="1"/>
    </row>
    <row r="18" spans="1:16" ht="24" customHeight="1">
      <c r="A18" s="1"/>
      <c r="B18" s="16">
        <v>9</v>
      </c>
      <c r="C18" s="24" t="s">
        <v>18</v>
      </c>
      <c r="D18" s="25">
        <v>8</v>
      </c>
      <c r="E18" s="18">
        <f t="shared" si="2"/>
        <v>0.19999999999999996</v>
      </c>
      <c r="F18" s="19">
        <v>10</v>
      </c>
      <c r="G18" s="100">
        <f>'[1]Курица Сальса'!G18</f>
        <v>143</v>
      </c>
      <c r="H18" s="21">
        <f t="shared" si="0"/>
        <v>1.1440000000000001</v>
      </c>
      <c r="I18" s="27">
        <f t="shared" si="1"/>
        <v>1.43</v>
      </c>
      <c r="J18" s="1"/>
      <c r="K18" s="1"/>
      <c r="L18" s="1"/>
      <c r="M18" s="1"/>
      <c r="N18" s="1"/>
      <c r="O18" s="1"/>
      <c r="P18" s="1"/>
    </row>
    <row r="19" spans="1:16" ht="21" customHeight="1">
      <c r="A19" s="1"/>
      <c r="B19" s="16"/>
      <c r="C19" s="36"/>
      <c r="D19" s="37"/>
      <c r="E19" s="38"/>
      <c r="F19" s="39"/>
      <c r="G19" s="40"/>
      <c r="H19" s="40"/>
      <c r="I19" s="41"/>
      <c r="J19" s="1"/>
      <c r="K19" s="85" t="s">
        <v>19</v>
      </c>
      <c r="L19" s="86"/>
      <c r="M19" s="87"/>
      <c r="N19" s="1"/>
      <c r="O19" s="1"/>
      <c r="P19" s="1"/>
    </row>
    <row r="20" spans="1:16" ht="21" customHeight="1">
      <c r="A20" s="1"/>
      <c r="B20" s="16"/>
      <c r="C20" s="42" t="s">
        <v>20</v>
      </c>
      <c r="D20" s="43">
        <f>SUM(D10:D17)</f>
        <v>284</v>
      </c>
      <c r="E20" s="44"/>
      <c r="F20" s="44"/>
      <c r="G20" s="45"/>
      <c r="H20" s="46">
        <f>SUM(H10:H17)</f>
        <v>43.869017534150821</v>
      </c>
      <c r="I20" s="46">
        <f>SUM(I10:I17)</f>
        <v>45.722938195031027</v>
      </c>
      <c r="J20" s="1"/>
      <c r="K20" s="88" t="s">
        <v>21</v>
      </c>
      <c r="L20" s="88"/>
      <c r="M20" s="47">
        <f>D20</f>
        <v>284</v>
      </c>
      <c r="N20" s="1"/>
      <c r="O20" s="1"/>
      <c r="P20" s="1"/>
    </row>
    <row r="21" spans="1:16" ht="21" customHeight="1">
      <c r="A21" s="1"/>
      <c r="B21" s="16"/>
      <c r="C21" s="48"/>
      <c r="D21" s="49"/>
      <c r="E21" s="49"/>
      <c r="F21" s="48"/>
      <c r="G21" s="49"/>
      <c r="H21" s="48"/>
      <c r="I21" s="48"/>
      <c r="J21" s="50"/>
      <c r="K21" s="1"/>
      <c r="L21" s="1"/>
      <c r="M21" s="1"/>
      <c r="N21" s="1"/>
      <c r="O21" s="1"/>
      <c r="P21" s="1"/>
    </row>
    <row r="22" spans="1:16" ht="21" customHeight="1">
      <c r="A22" s="1"/>
      <c r="B22" s="16"/>
      <c r="C22" s="48" t="s">
        <v>22</v>
      </c>
      <c r="D22" s="49"/>
      <c r="E22" s="49"/>
      <c r="F22" s="48"/>
      <c r="G22" s="49"/>
      <c r="H22" s="48"/>
      <c r="I22" s="48" t="s">
        <v>23</v>
      </c>
      <c r="J22" s="50"/>
      <c r="K22" s="1"/>
      <c r="L22" s="1"/>
      <c r="M22" s="1"/>
      <c r="N22" s="1"/>
      <c r="O22" s="1"/>
      <c r="P22" s="1"/>
    </row>
    <row r="23" spans="1:16" ht="21" customHeight="1">
      <c r="A23" s="1"/>
      <c r="B23" s="16"/>
      <c r="C23" s="51"/>
      <c r="D23" s="52"/>
      <c r="E23" s="52"/>
      <c r="F23" s="53"/>
      <c r="G23" s="53"/>
      <c r="H23" s="53"/>
      <c r="I23" s="53"/>
      <c r="J23" s="1"/>
      <c r="K23" s="1"/>
      <c r="L23" s="1"/>
      <c r="M23" s="1"/>
      <c r="N23" s="1"/>
      <c r="O23" s="1"/>
      <c r="P23" s="1"/>
    </row>
    <row r="24" spans="1:16" ht="22" customHeight="1">
      <c r="A24" s="1"/>
      <c r="B24" s="16"/>
      <c r="C24" s="89" t="s">
        <v>24</v>
      </c>
      <c r="D24" s="89"/>
      <c r="E24" s="89"/>
      <c r="F24" s="89"/>
      <c r="G24" s="89"/>
      <c r="H24" s="1"/>
      <c r="I24" s="54"/>
      <c r="J24" s="1"/>
      <c r="K24" s="1"/>
      <c r="L24" s="1"/>
      <c r="M24" s="1"/>
      <c r="N24" s="1"/>
      <c r="O24" s="1"/>
      <c r="P24" s="1"/>
    </row>
    <row r="25" spans="1:16" ht="21" customHeight="1">
      <c r="A25" s="1"/>
      <c r="B25" s="16"/>
      <c r="C25" s="90"/>
      <c r="D25" s="90"/>
      <c r="E25" s="90"/>
      <c r="F25" s="90"/>
      <c r="G25" s="90"/>
      <c r="H25" s="1"/>
      <c r="I25" s="54"/>
      <c r="J25" s="1"/>
      <c r="K25" s="1"/>
      <c r="L25" s="1"/>
      <c r="M25" s="1"/>
      <c r="N25" s="1"/>
      <c r="O25" s="1"/>
      <c r="P25" s="1"/>
    </row>
    <row r="26" spans="1:16" ht="18" customHeight="1">
      <c r="A26" s="1"/>
      <c r="B26" s="16"/>
      <c r="C26" s="91" t="s">
        <v>25</v>
      </c>
      <c r="D26" s="91"/>
      <c r="E26" s="91"/>
      <c r="F26" s="91"/>
      <c r="G26" s="91"/>
      <c r="H26" s="1"/>
      <c r="I26" s="54"/>
      <c r="J26" s="1"/>
      <c r="K26" s="2"/>
      <c r="L26" s="2"/>
      <c r="M26" s="2"/>
      <c r="N26" s="1"/>
      <c r="O26" s="1"/>
      <c r="P26" s="1"/>
    </row>
    <row r="27" spans="1:16" ht="5" customHeight="1">
      <c r="A27" s="1"/>
      <c r="B27" s="55"/>
      <c r="C27" s="89"/>
      <c r="D27" s="89"/>
      <c r="E27" s="89"/>
      <c r="F27" s="89"/>
      <c r="G27" s="89"/>
      <c r="H27" s="1"/>
      <c r="I27" s="54"/>
      <c r="J27" s="1"/>
      <c r="K27" s="2"/>
      <c r="L27" s="2"/>
      <c r="M27" s="2"/>
      <c r="N27" s="1"/>
      <c r="O27" s="1"/>
      <c r="P27" s="1"/>
    </row>
    <row r="28" spans="1:16" ht="20" customHeight="1">
      <c r="A28" s="1"/>
      <c r="B28" s="1"/>
      <c r="C28" s="89"/>
      <c r="D28" s="89"/>
      <c r="E28" s="89"/>
      <c r="F28" s="89"/>
      <c r="G28" s="89"/>
      <c r="H28" s="1"/>
      <c r="I28" s="54"/>
      <c r="J28" s="1"/>
      <c r="K28" s="1"/>
      <c r="L28" s="1"/>
      <c r="M28" s="1"/>
      <c r="N28" s="1"/>
      <c r="O28" s="1"/>
      <c r="P28" s="1"/>
    </row>
    <row r="29" spans="1:16" ht="15.5" customHeight="1">
      <c r="A29" s="1"/>
      <c r="B29" s="1"/>
      <c r="C29" s="89"/>
      <c r="D29" s="89"/>
      <c r="E29" s="89"/>
      <c r="F29" s="89"/>
      <c r="G29" s="89"/>
      <c r="H29" s="1"/>
      <c r="I29" s="54"/>
      <c r="J29" s="1"/>
      <c r="K29" s="54"/>
      <c r="L29" s="54"/>
      <c r="M29" s="54"/>
      <c r="N29" s="1"/>
      <c r="O29" s="1"/>
      <c r="P29" s="1"/>
    </row>
    <row r="30" spans="1:16" ht="15.5" customHeight="1">
      <c r="A30" s="1"/>
      <c r="B30" s="1"/>
      <c r="C30" s="89"/>
      <c r="D30" s="89"/>
      <c r="E30" s="89"/>
      <c r="F30" s="89"/>
      <c r="G30" s="89"/>
      <c r="H30" s="1"/>
      <c r="I30" s="54"/>
      <c r="J30" s="54"/>
      <c r="K30" s="54"/>
      <c r="L30" s="54"/>
      <c r="M30" s="54"/>
      <c r="N30" s="1"/>
      <c r="O30" s="1"/>
      <c r="P30" s="1"/>
    </row>
    <row r="31" spans="1:16" ht="15.5" customHeight="1">
      <c r="A31" s="1"/>
      <c r="B31" s="1"/>
      <c r="C31" s="90"/>
      <c r="D31" s="90"/>
      <c r="E31" s="90"/>
      <c r="F31" s="90"/>
      <c r="G31" s="90"/>
      <c r="H31" s="1"/>
      <c r="I31" s="54"/>
      <c r="J31" s="54"/>
      <c r="K31" s="54"/>
      <c r="L31" s="54"/>
      <c r="M31" s="54"/>
      <c r="N31" s="1"/>
      <c r="O31" s="1"/>
      <c r="P31" s="1"/>
    </row>
    <row r="32" spans="1:16" ht="57" customHeight="1">
      <c r="A32" s="1"/>
      <c r="B32" s="1"/>
      <c r="C32" s="92" t="s">
        <v>26</v>
      </c>
      <c r="D32" s="92"/>
      <c r="E32" s="92"/>
      <c r="F32" s="92"/>
      <c r="G32" s="92"/>
      <c r="H32" s="1"/>
      <c r="I32" s="54"/>
      <c r="J32" s="54"/>
      <c r="K32" s="54"/>
      <c r="L32" s="54"/>
      <c r="M32" s="54"/>
      <c r="N32" s="1"/>
      <c r="O32" s="1"/>
      <c r="P32" s="1"/>
    </row>
    <row r="33" spans="1:16" ht="15.5" customHeight="1">
      <c r="A33" s="1"/>
      <c r="B33" s="1"/>
      <c r="C33" s="92"/>
      <c r="D33" s="92"/>
      <c r="E33" s="92"/>
      <c r="F33" s="92"/>
      <c r="G33" s="92"/>
      <c r="H33" s="1"/>
      <c r="I33" s="1"/>
      <c r="J33" s="54"/>
      <c r="K33" s="54"/>
      <c r="L33" s="54"/>
      <c r="M33" s="54"/>
      <c r="N33" s="1"/>
      <c r="O33" s="1"/>
      <c r="P33" s="1"/>
    </row>
    <row r="34" spans="1:16" ht="23" customHeight="1">
      <c r="A34" s="1"/>
      <c r="B34" s="1"/>
      <c r="C34" s="92"/>
      <c r="D34" s="92"/>
      <c r="E34" s="92"/>
      <c r="F34" s="92"/>
      <c r="G34" s="92"/>
      <c r="H34" s="1"/>
      <c r="I34" s="1"/>
      <c r="J34" s="54"/>
      <c r="K34" s="54"/>
      <c r="L34" s="54"/>
      <c r="M34" s="54"/>
      <c r="N34" s="1"/>
      <c r="O34" s="1"/>
      <c r="P34" s="1"/>
    </row>
    <row r="35" spans="1:16" ht="16" customHeight="1">
      <c r="A35" s="1"/>
      <c r="B35" s="1"/>
      <c r="C35" s="92"/>
      <c r="D35" s="92"/>
      <c r="E35" s="92"/>
      <c r="F35" s="92"/>
      <c r="G35" s="92"/>
      <c r="H35" s="1"/>
      <c r="I35" s="1"/>
      <c r="J35" s="54"/>
      <c r="K35" s="54"/>
      <c r="L35" s="54"/>
      <c r="M35" s="54"/>
      <c r="N35" s="1"/>
      <c r="O35" s="1"/>
      <c r="P35" s="1"/>
    </row>
    <row r="36" spans="1:16" ht="15.5" customHeight="1">
      <c r="A36" s="1"/>
      <c r="B36" s="1"/>
      <c r="C36" s="92"/>
      <c r="D36" s="92"/>
      <c r="E36" s="92"/>
      <c r="F36" s="92"/>
      <c r="G36" s="92"/>
      <c r="H36" s="1"/>
      <c r="I36" s="1"/>
      <c r="J36" s="54"/>
      <c r="K36" s="54"/>
      <c r="L36" s="54"/>
      <c r="M36" s="54"/>
      <c r="N36" s="1"/>
      <c r="O36" s="1"/>
      <c r="P36" s="1"/>
    </row>
    <row r="37" spans="1:16" ht="29" customHeight="1">
      <c r="A37" s="1"/>
      <c r="B37" s="1"/>
      <c r="C37" s="92"/>
      <c r="D37" s="92"/>
      <c r="E37" s="92"/>
      <c r="F37" s="92"/>
      <c r="G37" s="92"/>
      <c r="H37" s="1"/>
      <c r="I37" s="1"/>
      <c r="J37" s="54"/>
      <c r="K37" s="54"/>
      <c r="L37" s="54"/>
      <c r="M37" s="54"/>
      <c r="N37" s="1"/>
      <c r="O37" s="1"/>
      <c r="P37" s="1"/>
    </row>
    <row r="38" spans="1:16" ht="25" customHeight="1">
      <c r="A38" s="1"/>
      <c r="B38" s="1"/>
      <c r="C38" s="92"/>
      <c r="D38" s="92"/>
      <c r="E38" s="92"/>
      <c r="F38" s="92"/>
      <c r="G38" s="92"/>
      <c r="H38" s="1"/>
      <c r="I38" s="1"/>
      <c r="J38" s="54"/>
      <c r="K38" s="54"/>
      <c r="L38" s="54"/>
      <c r="M38" s="54"/>
      <c r="N38" s="1"/>
      <c r="O38" s="1"/>
      <c r="P38" s="1"/>
    </row>
    <row r="39" spans="1:16" ht="15.75" customHeight="1">
      <c r="A39" s="1"/>
      <c r="B39" s="1"/>
      <c r="C39" s="92"/>
      <c r="D39" s="92"/>
      <c r="E39" s="92"/>
      <c r="F39" s="92"/>
      <c r="G39" s="92"/>
      <c r="H39" s="1"/>
      <c r="I39" s="1"/>
      <c r="J39" s="54"/>
      <c r="K39" s="54"/>
      <c r="L39" s="54"/>
      <c r="M39" s="54"/>
      <c r="N39" s="1"/>
      <c r="O39" s="1"/>
      <c r="P39" s="1"/>
    </row>
    <row r="40" spans="1:16" ht="15.5" customHeight="1">
      <c r="A40" s="1"/>
      <c r="B40" s="1"/>
      <c r="C40" s="92"/>
      <c r="D40" s="92"/>
      <c r="E40" s="92"/>
      <c r="F40" s="92"/>
      <c r="G40" s="92"/>
      <c r="H40" s="1"/>
      <c r="I40" s="1"/>
      <c r="J40" s="54"/>
      <c r="K40" s="54"/>
      <c r="L40" s="54"/>
      <c r="M40" s="54"/>
      <c r="N40" s="1"/>
      <c r="O40" s="1"/>
      <c r="P40" s="1"/>
    </row>
    <row r="41" spans="1:16" ht="40" customHeight="1">
      <c r="A41" s="1"/>
      <c r="B41" s="1"/>
      <c r="C41" s="92"/>
      <c r="D41" s="92"/>
      <c r="E41" s="92"/>
      <c r="F41" s="92"/>
      <c r="G41" s="92"/>
      <c r="H41" s="1"/>
      <c r="I41" s="1"/>
      <c r="J41" s="54"/>
      <c r="K41" s="54"/>
      <c r="L41" s="54"/>
      <c r="M41" s="54"/>
      <c r="N41" s="1"/>
      <c r="O41" s="1"/>
      <c r="P41" s="1"/>
    </row>
    <row r="42" spans="1:16">
      <c r="A42" s="1"/>
      <c r="B42" s="1"/>
      <c r="C42" s="1"/>
      <c r="D42" s="1"/>
      <c r="E42" s="1"/>
      <c r="F42" s="1"/>
      <c r="G42" s="1"/>
      <c r="H42" s="1"/>
      <c r="I42" s="1"/>
      <c r="J42" s="54"/>
      <c r="K42" s="1"/>
      <c r="L42" s="1"/>
      <c r="M42" s="1"/>
      <c r="N42" s="1"/>
      <c r="O42" s="1"/>
      <c r="P42" s="1"/>
    </row>
    <row r="43" spans="1:16">
      <c r="A43" s="1"/>
      <c r="B43" s="1"/>
      <c r="C43" s="1"/>
      <c r="D43" s="1"/>
      <c r="E43" s="1"/>
      <c r="F43" s="1"/>
      <c r="G43" s="1"/>
      <c r="H43" s="1"/>
      <c r="I43" s="1"/>
      <c r="J43" s="54"/>
      <c r="K43" s="1"/>
      <c r="L43" s="1"/>
      <c r="M43" s="1"/>
      <c r="N43" s="1"/>
      <c r="O43" s="1"/>
      <c r="P43" s="1"/>
    </row>
    <row r="44" spans="1:16">
      <c r="A44" s="1"/>
      <c r="B44" s="1"/>
      <c r="C44" s="1"/>
      <c r="D44" s="1"/>
      <c r="E44" s="1"/>
      <c r="F44" s="1"/>
      <c r="G44" s="1"/>
      <c r="H44" s="1"/>
      <c r="I44" s="1"/>
      <c r="J44" s="1"/>
      <c r="K44" s="1"/>
      <c r="L44" s="1"/>
      <c r="M44" s="1"/>
      <c r="N44" s="1"/>
      <c r="O44" s="1"/>
      <c r="P44" s="1"/>
    </row>
    <row r="45" spans="1:16">
      <c r="A45" s="1"/>
      <c r="B45" s="1"/>
      <c r="C45" s="1"/>
      <c r="D45" s="1"/>
      <c r="E45" s="1"/>
      <c r="F45" s="1"/>
      <c r="G45" s="1"/>
      <c r="H45" s="1"/>
      <c r="I45" s="1"/>
      <c r="J45" s="1"/>
      <c r="K45" s="1"/>
      <c r="L45" s="1"/>
      <c r="M45" s="1"/>
      <c r="N45" s="1"/>
      <c r="O45" s="1"/>
      <c r="P45" s="1"/>
    </row>
    <row r="46" spans="1:16" ht="79" customHeight="1">
      <c r="A46" s="1"/>
      <c r="B46" s="1"/>
      <c r="C46" s="1"/>
      <c r="D46" s="1"/>
      <c r="E46" s="1"/>
      <c r="F46" s="1"/>
      <c r="G46" s="1"/>
      <c r="H46" s="1"/>
      <c r="I46" s="1"/>
      <c r="J46" s="1"/>
      <c r="K46" s="1"/>
      <c r="L46" s="1"/>
      <c r="M46" s="1"/>
      <c r="N46" s="1"/>
      <c r="O46" s="1"/>
      <c r="P46" s="1"/>
    </row>
    <row r="47" spans="1:16">
      <c r="A47" s="1"/>
      <c r="B47" s="1"/>
      <c r="C47" s="1"/>
      <c r="D47" s="1"/>
      <c r="E47" s="1"/>
      <c r="F47" s="1"/>
      <c r="G47" s="1"/>
      <c r="H47" s="1"/>
      <c r="I47" s="1"/>
      <c r="J47" s="1"/>
      <c r="K47" s="1"/>
      <c r="L47" s="1"/>
      <c r="M47" s="1"/>
      <c r="N47" s="1"/>
      <c r="O47" s="1"/>
      <c r="P47" s="1"/>
    </row>
    <row r="48" spans="1:16">
      <c r="A48" s="1"/>
      <c r="B48" s="1"/>
      <c r="C48" s="1"/>
      <c r="D48" s="1"/>
      <c r="E48" s="1"/>
      <c r="F48" s="1"/>
      <c r="G48" s="1"/>
      <c r="H48" s="1"/>
      <c r="I48" s="1"/>
      <c r="J48" s="1"/>
      <c r="K48" s="1"/>
      <c r="L48" s="1"/>
      <c r="M48" s="1"/>
      <c r="N48" s="1"/>
      <c r="O48" s="1"/>
      <c r="P48" s="1"/>
    </row>
    <row r="49" spans="1:16">
      <c r="A49" s="1"/>
      <c r="B49" s="1"/>
      <c r="C49" s="1"/>
      <c r="D49" s="1"/>
      <c r="E49" s="1"/>
      <c r="F49" s="1"/>
      <c r="G49" s="1"/>
      <c r="H49" s="1"/>
      <c r="I49" s="1"/>
      <c r="J49" s="1"/>
      <c r="K49" s="1"/>
      <c r="L49" s="1"/>
      <c r="M49" s="1"/>
      <c r="N49" s="1"/>
      <c r="O49" s="1"/>
      <c r="P49" s="1"/>
    </row>
    <row r="50" spans="1:16">
      <c r="A50" s="1"/>
      <c r="B50" s="1"/>
      <c r="C50" s="1"/>
      <c r="D50" s="1"/>
      <c r="E50" s="1"/>
      <c r="F50" s="1"/>
      <c r="G50" s="1"/>
      <c r="H50" s="1"/>
      <c r="I50" s="1"/>
      <c r="J50" s="1"/>
      <c r="K50" s="1"/>
      <c r="L50" s="1"/>
      <c r="M50" s="1"/>
      <c r="N50" s="1"/>
      <c r="O50" s="1"/>
      <c r="P50" s="1"/>
    </row>
    <row r="51" spans="1:16">
      <c r="A51" s="1"/>
      <c r="B51" s="1"/>
      <c r="C51" s="1"/>
      <c r="D51" s="1"/>
      <c r="E51" s="1"/>
      <c r="F51" s="1"/>
      <c r="G51" s="1"/>
      <c r="H51" s="1"/>
      <c r="I51" s="1"/>
      <c r="J51" s="1"/>
      <c r="K51" s="1"/>
      <c r="L51" s="1"/>
      <c r="M51" s="1"/>
      <c r="N51" s="1"/>
      <c r="O51" s="1"/>
      <c r="P51" s="1"/>
    </row>
    <row r="52" spans="1:16">
      <c r="A52" s="1"/>
      <c r="B52" s="1"/>
      <c r="C52" s="1"/>
      <c r="D52" s="1"/>
      <c r="E52" s="1"/>
      <c r="F52" s="1"/>
      <c r="G52" s="1"/>
      <c r="H52" s="1"/>
      <c r="I52" s="1"/>
      <c r="J52" s="1"/>
      <c r="K52" s="1"/>
      <c r="L52" s="1"/>
      <c r="M52" s="1"/>
      <c r="N52" s="1"/>
      <c r="O52" s="1"/>
      <c r="P52" s="1"/>
    </row>
    <row r="53" spans="1:16">
      <c r="A53" s="1"/>
      <c r="B53" s="1"/>
      <c r="C53" s="1"/>
      <c r="D53" s="1"/>
      <c r="E53" s="1"/>
      <c r="F53" s="1"/>
      <c r="G53" s="1"/>
      <c r="H53" s="1"/>
      <c r="I53" s="1"/>
      <c r="J53" s="1"/>
      <c r="K53" s="1"/>
      <c r="L53" s="1"/>
      <c r="M53" s="1"/>
      <c r="N53" s="1"/>
      <c r="O53" s="1"/>
      <c r="P53" s="1"/>
    </row>
    <row r="54" spans="1:16">
      <c r="A54" s="1"/>
      <c r="B54" s="1"/>
      <c r="C54" s="1"/>
      <c r="D54" s="1"/>
      <c r="E54" s="1"/>
      <c r="F54" s="1"/>
      <c r="G54" s="1"/>
      <c r="H54" s="1"/>
      <c r="I54" s="1"/>
      <c r="J54" s="1"/>
      <c r="K54" s="1"/>
      <c r="L54" s="1"/>
      <c r="M54" s="1"/>
      <c r="N54" s="1"/>
      <c r="O54" s="1"/>
      <c r="P54" s="1"/>
    </row>
    <row r="55" spans="1:16">
      <c r="A55" s="1"/>
      <c r="B55" s="1"/>
      <c r="C55" s="1"/>
      <c r="D55" s="1"/>
      <c r="E55" s="1"/>
      <c r="F55" s="1"/>
      <c r="G55" s="1"/>
      <c r="H55" s="1"/>
      <c r="I55" s="1"/>
      <c r="J55" s="1"/>
      <c r="K55" s="1"/>
      <c r="L55" s="1"/>
      <c r="M55" s="1"/>
      <c r="N55" s="1"/>
      <c r="O55" s="1"/>
      <c r="P55" s="1"/>
    </row>
    <row r="56" spans="1:16">
      <c r="A56" s="1"/>
      <c r="B56" s="1"/>
      <c r="C56" s="1"/>
      <c r="D56" s="1"/>
      <c r="E56" s="1"/>
      <c r="F56" s="1"/>
      <c r="G56" s="1"/>
      <c r="H56" s="1"/>
      <c r="I56" s="1"/>
      <c r="J56" s="1"/>
      <c r="K56" s="1"/>
      <c r="L56" s="1"/>
      <c r="M56" s="1"/>
      <c r="N56" s="1"/>
      <c r="O56" s="1"/>
      <c r="P56" s="1"/>
    </row>
    <row r="57" spans="1:16">
      <c r="A57" s="1"/>
      <c r="B57" s="1"/>
      <c r="C57" s="1"/>
      <c r="D57" s="1"/>
      <c r="E57" s="1"/>
      <c r="F57" s="1"/>
      <c r="G57" s="1"/>
      <c r="H57" s="1"/>
      <c r="I57" s="1"/>
      <c r="J57" s="1"/>
      <c r="K57" s="1"/>
      <c r="L57" s="1"/>
      <c r="M57" s="1"/>
      <c r="N57" s="1"/>
      <c r="O57" s="1"/>
      <c r="P57" s="1"/>
    </row>
    <row r="58" spans="1:16">
      <c r="J58" s="1"/>
    </row>
  </sheetData>
  <mergeCells count="17">
    <mergeCell ref="K19:M19"/>
    <mergeCell ref="K20:L20"/>
    <mergeCell ref="C24:G25"/>
    <mergeCell ref="C26:G31"/>
    <mergeCell ref="C32:G41"/>
    <mergeCell ref="K17:L17"/>
    <mergeCell ref="C2:G2"/>
    <mergeCell ref="C3:G4"/>
    <mergeCell ref="C5:G5"/>
    <mergeCell ref="C6:G7"/>
    <mergeCell ref="K9:M9"/>
    <mergeCell ref="K10:L10"/>
    <mergeCell ref="K11:L11"/>
    <mergeCell ref="K12:L12"/>
    <mergeCell ref="K14:M14"/>
    <mergeCell ref="K15:L15"/>
    <mergeCell ref="K16:L16"/>
  </mergeCells>
  <hyperlinks>
    <hyperlink ref="K6" r:id="rId1" xr:uid="{6897B803-075B-174C-9F06-7EBCB0AE446F}"/>
    <hyperlink ref="C11" location="'ПФ 1'!R1C1" display="Капустный микс " xr:uid="{E090CCDC-CF64-B74A-9DDD-99588B48FF6D}"/>
    <hyperlink ref="C13" location="'ПФ 2'!R1C1" display="Китайское соте" xr:uid="{31FE3824-F270-C74F-9020-E4F50F2E3026}"/>
    <hyperlink ref="C16" location="'ПФ 3'!R1C1" display="Соус терияки" xr:uid="{D01AAFD3-F067-3445-BDFC-736513979977}"/>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E72EC-8C84-4C44-A707-B969ADCF3511}">
  <sheetPr>
    <tabColor rgb="FFFFC000"/>
  </sheetPr>
  <dimension ref="A1:P45"/>
  <sheetViews>
    <sheetView zoomScale="90" zoomScaleNormal="90" workbookViewId="0">
      <selection activeCell="J33" sqref="J33"/>
    </sheetView>
  </sheetViews>
  <sheetFormatPr baseColWidth="10" defaultColWidth="15.1640625" defaultRowHeight="16"/>
  <cols>
    <col min="1" max="2" width="3.1640625" customWidth="1"/>
    <col min="3" max="3" width="41.83203125" customWidth="1"/>
    <col min="4" max="4" width="11" customWidth="1"/>
    <col min="5" max="5" width="9.1640625" customWidth="1"/>
    <col min="6" max="6" width="8.33203125" customWidth="1"/>
    <col min="7" max="7" width="12.6640625" customWidth="1"/>
    <col min="8" max="8" width="7.33203125" customWidth="1"/>
    <col min="9" max="9" width="6.83203125" customWidth="1"/>
    <col min="10" max="10" width="6.33203125" customWidth="1"/>
    <col min="11" max="11" width="7.5" customWidth="1"/>
    <col min="12" max="12" width="24.1640625" customWidth="1"/>
    <col min="13" max="13" width="11.1640625" customWidth="1"/>
    <col min="14" max="23" width="7.5" customWidth="1"/>
  </cols>
  <sheetData>
    <row r="1" spans="1:16" ht="10" customHeight="1">
      <c r="A1" s="1"/>
      <c r="B1" s="1"/>
      <c r="C1" s="2"/>
      <c r="D1" s="1"/>
      <c r="E1" s="1"/>
      <c r="F1" s="1"/>
      <c r="G1" s="1"/>
      <c r="H1" s="2"/>
      <c r="I1" s="1"/>
      <c r="J1" s="1"/>
      <c r="K1" s="2"/>
      <c r="L1" s="1"/>
      <c r="M1" s="1"/>
      <c r="N1" s="1"/>
      <c r="O1" s="1"/>
      <c r="P1" s="1"/>
    </row>
    <row r="2" spans="1:16" ht="27" customHeight="1">
      <c r="A2" s="1"/>
      <c r="B2" s="1"/>
      <c r="C2" s="65"/>
      <c r="D2" s="66"/>
      <c r="E2" s="66"/>
      <c r="F2" s="66"/>
      <c r="G2" s="66"/>
      <c r="H2" s="3"/>
      <c r="I2" s="1"/>
      <c r="J2" s="1"/>
      <c r="K2" s="4"/>
      <c r="L2" s="1"/>
      <c r="M2" s="1"/>
      <c r="N2" s="1"/>
      <c r="O2" s="1"/>
      <c r="P2" s="1"/>
    </row>
    <row r="3" spans="1:16" ht="22" customHeight="1">
      <c r="A3" s="1"/>
      <c r="B3" s="1"/>
      <c r="C3" s="67" t="s">
        <v>0</v>
      </c>
      <c r="D3" s="67"/>
      <c r="E3" s="67"/>
      <c r="F3" s="67"/>
      <c r="G3" s="67"/>
      <c r="H3" s="2"/>
      <c r="I3" s="1"/>
      <c r="J3" s="1"/>
      <c r="K3" s="5"/>
      <c r="L3" s="1"/>
      <c r="M3" s="1"/>
      <c r="N3" s="1"/>
      <c r="O3" s="1"/>
      <c r="P3" s="1"/>
    </row>
    <row r="4" spans="1:16" ht="8" customHeight="1">
      <c r="A4" s="1"/>
      <c r="B4" s="1"/>
      <c r="C4" s="67"/>
      <c r="D4" s="67"/>
      <c r="E4" s="67"/>
      <c r="F4" s="67"/>
      <c r="G4" s="67"/>
      <c r="H4" s="2"/>
      <c r="I4" s="1"/>
      <c r="J4" s="1"/>
      <c r="K4" s="5"/>
      <c r="L4" s="1"/>
      <c r="M4" s="1"/>
      <c r="N4" s="1"/>
      <c r="O4" s="1"/>
      <c r="P4" s="1"/>
    </row>
    <row r="5" spans="1:16" ht="19" customHeight="1">
      <c r="A5" s="1"/>
      <c r="B5" s="1"/>
      <c r="C5" s="65"/>
      <c r="D5" s="66"/>
      <c r="E5" s="66"/>
      <c r="F5" s="66"/>
      <c r="G5" s="66"/>
      <c r="H5" s="3"/>
      <c r="I5" s="1"/>
      <c r="J5" s="1"/>
      <c r="K5" s="6" t="s">
        <v>1</v>
      </c>
      <c r="L5" s="1"/>
      <c r="M5" s="1"/>
      <c r="N5" s="1"/>
      <c r="O5" s="1"/>
      <c r="P5" s="1"/>
    </row>
    <row r="6" spans="1:16" ht="20" customHeight="1">
      <c r="A6" s="1"/>
      <c r="B6" s="1"/>
      <c r="C6" s="68" t="s">
        <v>30</v>
      </c>
      <c r="D6" s="69"/>
      <c r="E6" s="69"/>
      <c r="F6" s="69"/>
      <c r="G6" s="70"/>
      <c r="H6" s="1"/>
      <c r="I6" s="1"/>
      <c r="J6" s="1"/>
      <c r="K6" s="3" t="s">
        <v>3</v>
      </c>
      <c r="L6" s="1"/>
      <c r="M6" s="1"/>
      <c r="N6" s="1"/>
      <c r="O6" s="1"/>
      <c r="P6" s="1"/>
    </row>
    <row r="7" spans="1:16" ht="21" customHeight="1">
      <c r="A7" s="1"/>
      <c r="B7" s="1"/>
      <c r="C7" s="71"/>
      <c r="D7" s="72"/>
      <c r="E7" s="72"/>
      <c r="F7" s="72"/>
      <c r="G7" s="73"/>
      <c r="H7" s="1"/>
      <c r="I7" s="1"/>
      <c r="J7" s="1"/>
      <c r="K7" s="7"/>
      <c r="L7" s="1"/>
      <c r="M7" s="1"/>
      <c r="N7" s="1"/>
      <c r="O7" s="1"/>
      <c r="P7" s="1"/>
    </row>
    <row r="8" spans="1:16" ht="18" customHeight="1">
      <c r="A8" s="1"/>
      <c r="B8" s="1"/>
      <c r="C8" s="8"/>
      <c r="D8" s="1"/>
      <c r="E8" s="1"/>
      <c r="F8" s="1"/>
      <c r="G8" s="1"/>
      <c r="H8" s="1"/>
      <c r="I8" s="1"/>
      <c r="J8" s="1"/>
      <c r="K8" s="1"/>
      <c r="L8" s="1"/>
      <c r="M8" s="1"/>
      <c r="N8" s="1"/>
      <c r="O8" s="1"/>
      <c r="P8" s="1"/>
    </row>
    <row r="9" spans="1:16" ht="23" customHeight="1">
      <c r="A9" s="1"/>
      <c r="B9" s="1"/>
      <c r="C9" s="9" t="s">
        <v>4</v>
      </c>
      <c r="D9" s="10" t="s">
        <v>5</v>
      </c>
      <c r="E9" s="11" t="s">
        <v>6</v>
      </c>
      <c r="F9" s="12" t="s">
        <v>7</v>
      </c>
      <c r="G9" s="13" t="s">
        <v>8</v>
      </c>
      <c r="H9" s="14" t="s">
        <v>5</v>
      </c>
      <c r="I9" s="15" t="s">
        <v>7</v>
      </c>
      <c r="J9" s="1"/>
      <c r="K9" s="74" t="s">
        <v>9</v>
      </c>
      <c r="L9" s="75"/>
      <c r="M9" s="75"/>
      <c r="N9" s="1"/>
      <c r="O9" s="1"/>
      <c r="P9" s="1"/>
    </row>
    <row r="10" spans="1:16" ht="24" customHeight="1">
      <c r="A10" s="1"/>
      <c r="B10" s="16">
        <v>1</v>
      </c>
      <c r="C10" s="24" t="s">
        <v>33</v>
      </c>
      <c r="D10" s="17">
        <v>450</v>
      </c>
      <c r="E10" s="18">
        <f>1-D10/F10</f>
        <v>0.18181818181818177</v>
      </c>
      <c r="F10" s="19">
        <v>550</v>
      </c>
      <c r="G10" s="20">
        <v>220</v>
      </c>
      <c r="H10" s="21">
        <f t="shared" ref="H10:H13" si="0">D10/1000*G10</f>
        <v>99</v>
      </c>
      <c r="I10" s="22">
        <f t="shared" ref="I10:I13" si="1">F10/1000*G10</f>
        <v>121.00000000000001</v>
      </c>
      <c r="J10" s="1"/>
      <c r="K10" s="76" t="s">
        <v>37</v>
      </c>
      <c r="L10" s="77"/>
      <c r="M10" s="23">
        <f>SUM(I10:I17)+M11</f>
        <v>122.35</v>
      </c>
      <c r="N10" s="1"/>
      <c r="O10" s="1"/>
      <c r="P10" s="1"/>
    </row>
    <row r="11" spans="1:16" ht="24" customHeight="1">
      <c r="A11" s="1"/>
      <c r="B11" s="16">
        <v>2</v>
      </c>
      <c r="C11" s="24" t="s">
        <v>31</v>
      </c>
      <c r="D11" s="25">
        <v>300</v>
      </c>
      <c r="E11" s="18">
        <f t="shared" ref="E11:E13" si="2">1-D11/F11</f>
        <v>0.16666666666666663</v>
      </c>
      <c r="F11" s="19">
        <v>360</v>
      </c>
      <c r="G11" s="26">
        <v>32</v>
      </c>
      <c r="H11" s="21">
        <f t="shared" si="0"/>
        <v>9.6</v>
      </c>
      <c r="I11" s="27">
        <f t="shared" si="1"/>
        <v>11.52</v>
      </c>
      <c r="J11" s="1"/>
      <c r="K11" s="76" t="s">
        <v>11</v>
      </c>
      <c r="L11" s="77"/>
      <c r="M11" s="28">
        <f>H20-I20</f>
        <v>-26.670000000000016</v>
      </c>
      <c r="N11" s="1"/>
      <c r="O11" s="1"/>
      <c r="P11" s="1"/>
    </row>
    <row r="12" spans="1:16" ht="24" customHeight="1">
      <c r="A12" s="1"/>
      <c r="B12" s="16">
        <v>3</v>
      </c>
      <c r="C12" s="24" t="s">
        <v>34</v>
      </c>
      <c r="D12" s="25">
        <v>150</v>
      </c>
      <c r="E12" s="18">
        <f t="shared" si="2"/>
        <v>0.16666666666666663</v>
      </c>
      <c r="F12" s="19">
        <v>180</v>
      </c>
      <c r="G12" s="26">
        <v>61</v>
      </c>
      <c r="H12" s="21">
        <f t="shared" si="0"/>
        <v>9.15</v>
      </c>
      <c r="I12" s="27">
        <f t="shared" si="1"/>
        <v>10.98</v>
      </c>
      <c r="J12" s="1"/>
      <c r="K12" s="78" t="s">
        <v>12</v>
      </c>
      <c r="L12" s="79"/>
      <c r="M12" s="29">
        <f>M10-M11</f>
        <v>149.02000000000001</v>
      </c>
      <c r="N12" s="1"/>
      <c r="O12" s="1"/>
      <c r="P12" s="1"/>
    </row>
    <row r="13" spans="1:16" ht="24" customHeight="1">
      <c r="A13" s="1"/>
      <c r="B13" s="16">
        <v>4</v>
      </c>
      <c r="C13" s="24" t="s">
        <v>32</v>
      </c>
      <c r="D13" s="25">
        <v>100</v>
      </c>
      <c r="E13" s="18">
        <f t="shared" si="2"/>
        <v>0.16666666666666663</v>
      </c>
      <c r="F13" s="19">
        <v>120</v>
      </c>
      <c r="G13" s="26">
        <v>46</v>
      </c>
      <c r="H13" s="21">
        <f t="shared" si="0"/>
        <v>4.6000000000000005</v>
      </c>
      <c r="I13" s="27">
        <f t="shared" si="1"/>
        <v>5.52</v>
      </c>
      <c r="J13" s="1"/>
      <c r="K13" s="30"/>
      <c r="L13" s="31"/>
      <c r="M13" s="32"/>
      <c r="N13" s="1"/>
      <c r="O13" s="1"/>
      <c r="P13" s="1"/>
    </row>
    <row r="14" spans="1:16" ht="24" customHeight="1">
      <c r="A14" s="1"/>
      <c r="B14" s="16">
        <v>5</v>
      </c>
      <c r="C14" s="24"/>
      <c r="D14" s="25"/>
      <c r="E14" s="18"/>
      <c r="F14" s="19"/>
      <c r="G14" s="26"/>
      <c r="H14" s="21"/>
      <c r="I14" s="27"/>
      <c r="J14" s="1"/>
      <c r="K14" s="1"/>
      <c r="L14" s="1"/>
      <c r="M14" s="1"/>
      <c r="N14" s="1"/>
      <c r="O14" s="1"/>
      <c r="P14" s="1"/>
    </row>
    <row r="15" spans="1:16" ht="24" customHeight="1">
      <c r="A15" s="1"/>
      <c r="B15" s="16">
        <v>6</v>
      </c>
      <c r="C15" s="24"/>
      <c r="D15" s="25"/>
      <c r="E15" s="18"/>
      <c r="F15" s="19"/>
      <c r="G15" s="26"/>
      <c r="H15" s="21"/>
      <c r="I15" s="27"/>
      <c r="J15" s="1"/>
      <c r="K15" s="85" t="s">
        <v>19</v>
      </c>
      <c r="L15" s="86"/>
      <c r="M15" s="87"/>
      <c r="N15" s="1"/>
      <c r="O15" s="1"/>
      <c r="P15" s="1"/>
    </row>
    <row r="16" spans="1:16" ht="24" customHeight="1">
      <c r="A16" s="1"/>
      <c r="B16" s="16">
        <v>7</v>
      </c>
      <c r="C16" s="56"/>
      <c r="D16" s="25"/>
      <c r="E16" s="18"/>
      <c r="F16" s="19"/>
      <c r="G16" s="26"/>
      <c r="H16" s="21"/>
      <c r="I16" s="27"/>
      <c r="J16" s="1"/>
      <c r="K16" s="88" t="s">
        <v>21</v>
      </c>
      <c r="L16" s="88"/>
      <c r="M16" s="47">
        <f>D20</f>
        <v>1000</v>
      </c>
      <c r="N16" s="1"/>
      <c r="O16" s="1"/>
      <c r="P16" s="1"/>
    </row>
    <row r="17" spans="1:16" ht="24" customHeight="1">
      <c r="A17" s="1"/>
      <c r="B17" s="16">
        <v>8</v>
      </c>
      <c r="C17" s="24"/>
      <c r="D17" s="25"/>
      <c r="E17" s="18"/>
      <c r="F17" s="19"/>
      <c r="G17" s="26"/>
      <c r="H17" s="21"/>
      <c r="I17" s="27"/>
      <c r="J17" s="1"/>
      <c r="K17" s="1"/>
      <c r="L17" s="1"/>
      <c r="M17" s="1"/>
      <c r="N17" s="1"/>
      <c r="O17" s="1"/>
      <c r="P17" s="1"/>
    </row>
    <row r="18" spans="1:16" ht="24" customHeight="1">
      <c r="A18" s="1"/>
      <c r="B18" s="16">
        <v>9</v>
      </c>
      <c r="C18" s="24"/>
      <c r="D18" s="25"/>
      <c r="E18" s="18"/>
      <c r="F18" s="19"/>
      <c r="G18" s="26"/>
      <c r="H18" s="21"/>
      <c r="I18" s="27"/>
      <c r="J18" s="1"/>
      <c r="K18" s="1"/>
      <c r="L18" s="1"/>
      <c r="M18" s="1"/>
      <c r="N18" s="1"/>
      <c r="O18" s="1"/>
      <c r="P18" s="1"/>
    </row>
    <row r="19" spans="1:16" ht="21" customHeight="1">
      <c r="A19" s="1"/>
      <c r="B19" s="16"/>
      <c r="C19" s="36"/>
      <c r="D19" s="37"/>
      <c r="E19" s="38"/>
      <c r="F19" s="39"/>
      <c r="G19" s="40"/>
      <c r="H19" s="40"/>
      <c r="I19" s="41"/>
      <c r="J19" s="1"/>
      <c r="K19" s="1"/>
      <c r="L19" s="1"/>
      <c r="M19" s="1"/>
      <c r="N19" s="1"/>
      <c r="O19" s="1"/>
      <c r="P19" s="1"/>
    </row>
    <row r="20" spans="1:16" ht="21" customHeight="1">
      <c r="A20" s="1"/>
      <c r="B20" s="16"/>
      <c r="C20" s="42" t="s">
        <v>20</v>
      </c>
      <c r="D20" s="43">
        <f>SUM(D10:D17)</f>
        <v>1000</v>
      </c>
      <c r="E20" s="44"/>
      <c r="F20" s="44"/>
      <c r="G20" s="45"/>
      <c r="H20" s="46">
        <f>SUM(H10:H17)</f>
        <v>122.35</v>
      </c>
      <c r="I20" s="46">
        <f>SUM(I10:I17)</f>
        <v>149.02000000000001</v>
      </c>
      <c r="J20" s="1"/>
      <c r="K20" s="1"/>
      <c r="L20" s="1"/>
      <c r="M20" s="1"/>
      <c r="N20" s="1"/>
      <c r="O20" s="1"/>
      <c r="P20" s="1"/>
    </row>
    <row r="21" spans="1:16" ht="21" customHeight="1">
      <c r="A21" s="1"/>
      <c r="B21" s="16"/>
      <c r="C21" s="48"/>
      <c r="D21" s="49"/>
      <c r="E21" s="49"/>
      <c r="F21" s="48"/>
      <c r="G21" s="49"/>
      <c r="H21" s="48"/>
      <c r="I21" s="48"/>
      <c r="J21" s="50"/>
      <c r="K21" s="1"/>
      <c r="L21" s="1"/>
      <c r="M21" s="1"/>
      <c r="N21" s="1"/>
      <c r="O21" s="1"/>
      <c r="P21" s="1"/>
    </row>
    <row r="22" spans="1:16" ht="21" customHeight="1">
      <c r="A22" s="1"/>
      <c r="B22" s="16"/>
      <c r="C22" s="48" t="s">
        <v>22</v>
      </c>
      <c r="D22" s="49"/>
      <c r="E22" s="49"/>
      <c r="F22" s="48"/>
      <c r="G22" s="49"/>
      <c r="H22" s="48"/>
      <c r="I22" s="48" t="s">
        <v>23</v>
      </c>
      <c r="J22" s="50"/>
      <c r="K22" s="54"/>
      <c r="L22" s="54"/>
      <c r="M22" s="54"/>
      <c r="N22" s="1"/>
      <c r="O22" s="1"/>
      <c r="P22" s="1"/>
    </row>
    <row r="23" spans="1:16" ht="21" customHeight="1">
      <c r="A23" s="1"/>
      <c r="B23" s="16"/>
      <c r="C23" s="51"/>
      <c r="D23" s="52"/>
      <c r="E23" s="52"/>
      <c r="F23" s="53"/>
      <c r="G23" s="53"/>
      <c r="H23" s="53"/>
      <c r="I23" s="53"/>
      <c r="J23" s="1"/>
      <c r="K23" s="54"/>
      <c r="L23" s="54"/>
      <c r="M23" s="54"/>
      <c r="N23" s="1"/>
      <c r="O23" s="1"/>
      <c r="P23" s="1"/>
    </row>
    <row r="24" spans="1:16" ht="22" customHeight="1">
      <c r="A24" s="1"/>
      <c r="B24" s="16"/>
      <c r="C24" s="89" t="s">
        <v>35</v>
      </c>
      <c r="D24" s="89"/>
      <c r="E24" s="89"/>
      <c r="F24" s="89"/>
      <c r="G24" s="89"/>
      <c r="H24" s="1"/>
      <c r="I24" s="54"/>
      <c r="J24" s="1"/>
      <c r="K24" s="54"/>
      <c r="L24" s="54"/>
      <c r="M24" s="54"/>
      <c r="N24" s="1"/>
      <c r="O24" s="1"/>
      <c r="P24" s="1"/>
    </row>
    <row r="25" spans="1:16" ht="58" customHeight="1">
      <c r="A25" s="1"/>
      <c r="B25" s="16"/>
      <c r="C25" s="90"/>
      <c r="D25" s="90"/>
      <c r="E25" s="90"/>
      <c r="F25" s="90"/>
      <c r="G25" s="90"/>
      <c r="H25" s="1"/>
      <c r="I25" s="54"/>
      <c r="J25" s="1"/>
      <c r="K25" s="1"/>
      <c r="L25" s="1"/>
      <c r="M25" s="1"/>
      <c r="N25" s="1"/>
      <c r="O25" s="1"/>
      <c r="P25" s="1"/>
    </row>
    <row r="26" spans="1:16" ht="21" customHeight="1">
      <c r="A26" s="1"/>
      <c r="B26" s="1"/>
      <c r="C26" s="93" t="s">
        <v>36</v>
      </c>
      <c r="D26" s="92"/>
      <c r="E26" s="92"/>
      <c r="F26" s="92"/>
      <c r="G26" s="92"/>
      <c r="H26" s="1"/>
      <c r="I26" s="54"/>
      <c r="J26" s="54"/>
      <c r="K26" s="1"/>
      <c r="L26" s="1"/>
      <c r="M26" s="1"/>
      <c r="N26" s="1"/>
      <c r="O26" s="1"/>
      <c r="P26" s="1"/>
    </row>
    <row r="27" spans="1:16" ht="15.5" customHeight="1">
      <c r="A27" s="1"/>
      <c r="B27" s="1"/>
      <c r="C27" s="92"/>
      <c r="D27" s="92"/>
      <c r="E27" s="92"/>
      <c r="F27" s="92"/>
      <c r="G27" s="92"/>
      <c r="H27" s="1"/>
      <c r="I27" s="1"/>
      <c r="J27" s="54"/>
      <c r="K27" s="1"/>
      <c r="L27" s="1"/>
      <c r="M27" s="1"/>
      <c r="N27" s="1"/>
      <c r="O27" s="1"/>
      <c r="P27" s="1"/>
    </row>
    <row r="28" spans="1:16" ht="28" customHeight="1">
      <c r="A28" s="1"/>
      <c r="B28" s="1"/>
      <c r="C28" s="92"/>
      <c r="D28" s="92"/>
      <c r="E28" s="92"/>
      <c r="F28" s="92"/>
      <c r="G28" s="92"/>
      <c r="H28" s="1"/>
      <c r="I28" s="1"/>
      <c r="J28" s="54"/>
      <c r="K28" s="1"/>
      <c r="L28" s="1"/>
      <c r="M28" s="1"/>
      <c r="N28" s="1"/>
      <c r="O28" s="1"/>
      <c r="P28" s="1"/>
    </row>
    <row r="29" spans="1:16">
      <c r="A29" s="1"/>
      <c r="B29" s="1"/>
      <c r="C29" s="1"/>
      <c r="D29" s="1"/>
      <c r="E29" s="1"/>
      <c r="F29" s="1"/>
      <c r="G29" s="1"/>
      <c r="H29" s="1"/>
      <c r="I29" s="1"/>
      <c r="J29" s="54"/>
      <c r="K29" s="1"/>
      <c r="L29" s="1"/>
      <c r="M29" s="1"/>
      <c r="N29" s="1"/>
      <c r="O29" s="1"/>
      <c r="P29" s="1"/>
    </row>
    <row r="30" spans="1:16">
      <c r="A30" s="1"/>
      <c r="B30" s="1"/>
      <c r="C30" s="1"/>
      <c r="D30" s="1"/>
      <c r="E30" s="1"/>
      <c r="F30" s="1"/>
      <c r="G30" s="1"/>
      <c r="H30" s="1"/>
      <c r="I30" s="1"/>
      <c r="J30" s="54"/>
      <c r="K30" s="1"/>
      <c r="L30" s="1"/>
      <c r="M30" s="1"/>
      <c r="N30" s="1"/>
      <c r="O30" s="1"/>
      <c r="P30" s="1"/>
    </row>
    <row r="31" spans="1:16">
      <c r="A31" s="1"/>
      <c r="B31" s="1"/>
      <c r="C31" s="1"/>
      <c r="D31" s="1"/>
      <c r="E31" s="1"/>
      <c r="F31" s="1"/>
      <c r="G31" s="1"/>
      <c r="H31" s="1"/>
      <c r="I31" s="1"/>
      <c r="J31" s="1"/>
      <c r="K31" s="1"/>
      <c r="L31" s="1"/>
      <c r="M31" s="1"/>
      <c r="N31" s="1"/>
      <c r="O31" s="1"/>
      <c r="P31" s="1"/>
    </row>
    <row r="32" spans="1:16">
      <c r="A32" s="1"/>
      <c r="B32" s="1"/>
      <c r="C32" s="1"/>
      <c r="D32" s="1"/>
      <c r="E32" s="1"/>
      <c r="F32" s="1"/>
      <c r="G32" s="1"/>
      <c r="H32" s="1"/>
      <c r="I32" s="1"/>
      <c r="J32" s="1"/>
      <c r="K32" s="1"/>
      <c r="L32" s="1"/>
      <c r="M32" s="1"/>
      <c r="N32" s="1"/>
      <c r="O32" s="1"/>
      <c r="P32" s="1"/>
    </row>
    <row r="33" spans="1:16" ht="79" customHeight="1">
      <c r="A33" s="1"/>
      <c r="B33" s="1"/>
      <c r="C33" s="1"/>
      <c r="D33" s="1"/>
      <c r="E33" s="1"/>
      <c r="F33" s="1"/>
      <c r="G33" s="1"/>
      <c r="H33" s="1"/>
      <c r="I33" s="1"/>
      <c r="J33" s="1"/>
      <c r="K33" s="1"/>
      <c r="L33" s="1"/>
      <c r="M33" s="1"/>
      <c r="N33" s="1"/>
      <c r="O33" s="1"/>
      <c r="P33" s="1"/>
    </row>
    <row r="34" spans="1:16">
      <c r="A34" s="1"/>
      <c r="B34" s="1"/>
      <c r="C34" s="1"/>
      <c r="D34" s="1"/>
      <c r="E34" s="1"/>
      <c r="F34" s="1"/>
      <c r="G34" s="1"/>
      <c r="H34" s="1"/>
      <c r="I34" s="1"/>
      <c r="J34" s="1"/>
      <c r="K34" s="1"/>
      <c r="L34" s="1"/>
      <c r="M34" s="1"/>
      <c r="N34" s="1"/>
      <c r="O34" s="1"/>
      <c r="P34" s="1"/>
    </row>
    <row r="35" spans="1:16">
      <c r="A35" s="1"/>
      <c r="B35" s="1"/>
      <c r="C35" s="1"/>
      <c r="D35" s="1"/>
      <c r="E35" s="1"/>
      <c r="F35" s="1"/>
      <c r="G35" s="1"/>
      <c r="H35" s="1"/>
      <c r="I35" s="1"/>
      <c r="J35" s="1"/>
      <c r="K35" s="1"/>
      <c r="L35" s="1"/>
      <c r="M35" s="1"/>
      <c r="N35" s="1"/>
      <c r="O35" s="1"/>
      <c r="P35" s="1"/>
    </row>
    <row r="36" spans="1:16">
      <c r="A36" s="1"/>
      <c r="B36" s="1"/>
      <c r="C36" s="1"/>
      <c r="D36" s="1"/>
      <c r="E36" s="1"/>
      <c r="F36" s="1"/>
      <c r="G36" s="1"/>
      <c r="H36" s="1"/>
      <c r="I36" s="1"/>
      <c r="J36" s="1"/>
      <c r="K36" s="1"/>
      <c r="L36" s="1"/>
      <c r="M36" s="1"/>
      <c r="N36" s="1"/>
      <c r="O36" s="1"/>
      <c r="P36" s="1"/>
    </row>
    <row r="37" spans="1:16">
      <c r="A37" s="1"/>
      <c r="B37" s="1"/>
      <c r="C37" s="1"/>
      <c r="D37" s="1"/>
      <c r="E37" s="1"/>
      <c r="F37" s="1"/>
      <c r="G37" s="1"/>
      <c r="H37" s="1"/>
      <c r="I37" s="1"/>
      <c r="J37" s="1"/>
      <c r="K37" s="1"/>
      <c r="L37" s="1"/>
      <c r="M37" s="1"/>
      <c r="N37" s="1"/>
      <c r="O37" s="1"/>
      <c r="P37" s="1"/>
    </row>
    <row r="38" spans="1:16">
      <c r="A38" s="1"/>
      <c r="B38" s="1"/>
      <c r="C38" s="1"/>
      <c r="D38" s="1"/>
      <c r="E38" s="1"/>
      <c r="F38" s="1"/>
      <c r="G38" s="1"/>
      <c r="H38" s="1"/>
      <c r="I38" s="1"/>
      <c r="J38" s="1"/>
      <c r="K38" s="1"/>
      <c r="L38" s="1"/>
      <c r="M38" s="1"/>
      <c r="N38" s="1"/>
      <c r="O38" s="1"/>
      <c r="P38" s="1"/>
    </row>
    <row r="39" spans="1:16">
      <c r="A39" s="1"/>
      <c r="B39" s="1"/>
      <c r="C39" s="1"/>
      <c r="D39" s="1"/>
      <c r="E39" s="1"/>
      <c r="F39" s="1"/>
      <c r="G39" s="1"/>
      <c r="H39" s="1"/>
      <c r="I39" s="1"/>
      <c r="J39" s="1"/>
      <c r="K39" s="1"/>
      <c r="L39" s="1"/>
      <c r="M39" s="1"/>
      <c r="N39" s="1"/>
      <c r="O39" s="1"/>
      <c r="P39" s="1"/>
    </row>
    <row r="40" spans="1:16">
      <c r="A40" s="1"/>
      <c r="B40" s="1"/>
      <c r="C40" s="1"/>
      <c r="D40" s="1"/>
      <c r="E40" s="1"/>
      <c r="F40" s="1"/>
      <c r="G40" s="1"/>
      <c r="H40" s="1"/>
      <c r="I40" s="1"/>
      <c r="J40" s="1"/>
      <c r="K40" s="1"/>
      <c r="L40" s="1"/>
      <c r="M40" s="1"/>
      <c r="N40" s="1"/>
      <c r="O40" s="1"/>
      <c r="P40" s="1"/>
    </row>
    <row r="41" spans="1:16">
      <c r="A41" s="1"/>
      <c r="B41" s="1"/>
      <c r="C41" s="1"/>
      <c r="D41" s="1"/>
      <c r="E41" s="1"/>
      <c r="F41" s="1"/>
      <c r="G41" s="1"/>
      <c r="H41" s="1"/>
      <c r="I41" s="1"/>
      <c r="J41" s="1"/>
      <c r="N41" s="1"/>
      <c r="O41" s="1"/>
      <c r="P41" s="1"/>
    </row>
    <row r="42" spans="1:16">
      <c r="A42" s="1"/>
      <c r="B42" s="1"/>
      <c r="C42" s="1"/>
      <c r="D42" s="1"/>
      <c r="E42" s="1"/>
      <c r="F42" s="1"/>
      <c r="G42" s="1"/>
      <c r="H42" s="1"/>
      <c r="I42" s="1"/>
      <c r="J42" s="1"/>
      <c r="N42" s="1"/>
      <c r="O42" s="1"/>
      <c r="P42" s="1"/>
    </row>
    <row r="43" spans="1:16">
      <c r="A43" s="1"/>
      <c r="B43" s="1"/>
      <c r="C43" s="1"/>
      <c r="D43" s="1"/>
      <c r="E43" s="1"/>
      <c r="F43" s="1"/>
      <c r="G43" s="1"/>
      <c r="H43" s="1"/>
      <c r="I43" s="1"/>
      <c r="J43" s="1"/>
      <c r="N43" s="1"/>
      <c r="O43" s="1"/>
      <c r="P43" s="1"/>
    </row>
    <row r="44" spans="1:16">
      <c r="A44" s="1"/>
      <c r="B44" s="1"/>
      <c r="C44" s="1"/>
      <c r="D44" s="1"/>
      <c r="E44" s="1"/>
      <c r="F44" s="1"/>
      <c r="G44" s="1"/>
      <c r="H44" s="1"/>
      <c r="I44" s="1"/>
      <c r="J44" s="1"/>
      <c r="N44" s="1"/>
      <c r="O44" s="1"/>
      <c r="P44" s="1"/>
    </row>
    <row r="45" spans="1:16">
      <c r="J45" s="1"/>
    </row>
  </sheetData>
  <mergeCells count="12">
    <mergeCell ref="K10:L10"/>
    <mergeCell ref="C2:G2"/>
    <mergeCell ref="C3:G4"/>
    <mergeCell ref="C5:G5"/>
    <mergeCell ref="C6:G7"/>
    <mergeCell ref="K9:M9"/>
    <mergeCell ref="K15:M15"/>
    <mergeCell ref="K16:L16"/>
    <mergeCell ref="C24:G25"/>
    <mergeCell ref="C26:G28"/>
    <mergeCell ref="K11:L11"/>
    <mergeCell ref="K12:L12"/>
  </mergeCells>
  <hyperlinks>
    <hyperlink ref="K6" r:id="rId1" xr:uid="{EA9B30EA-FA82-4943-8941-177C3C0D415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51BC3-0099-3440-9390-91FC335D52BD}">
  <sheetPr>
    <tabColor rgb="FFFFC000"/>
  </sheetPr>
  <dimension ref="A1:P49"/>
  <sheetViews>
    <sheetView topLeftCell="A2" zoomScale="93" zoomScaleNormal="93" workbookViewId="0">
      <selection activeCell="M12" sqref="M12"/>
    </sheetView>
  </sheetViews>
  <sheetFormatPr baseColWidth="10" defaultColWidth="15.1640625" defaultRowHeight="16"/>
  <cols>
    <col min="1" max="2" width="3.1640625" customWidth="1"/>
    <col min="3" max="3" width="41.83203125" customWidth="1"/>
    <col min="4" max="5" width="11" customWidth="1"/>
    <col min="6" max="6" width="8.33203125" customWidth="1"/>
    <col min="7" max="7" width="12.6640625" customWidth="1"/>
    <col min="8" max="8" width="7.33203125" customWidth="1"/>
    <col min="9" max="9" width="6.83203125" customWidth="1"/>
    <col min="10" max="10" width="6.33203125" customWidth="1"/>
    <col min="11" max="11" width="7.5" customWidth="1"/>
    <col min="12" max="12" width="24.1640625" customWidth="1"/>
    <col min="13" max="13" width="11.1640625" customWidth="1"/>
    <col min="14" max="23" width="7.5" customWidth="1"/>
  </cols>
  <sheetData>
    <row r="1" spans="1:16" ht="10" customHeight="1">
      <c r="A1" s="1"/>
      <c r="B1" s="1"/>
      <c r="C1" s="2"/>
      <c r="D1" s="1"/>
      <c r="E1" s="1"/>
      <c r="F1" s="1"/>
      <c r="G1" s="1"/>
      <c r="H1" s="2"/>
      <c r="I1" s="1"/>
      <c r="J1" s="1"/>
      <c r="K1" s="2"/>
      <c r="L1" s="1"/>
      <c r="M1" s="1"/>
      <c r="N1" s="1"/>
      <c r="O1" s="1"/>
      <c r="P1" s="1"/>
    </row>
    <row r="2" spans="1:16" ht="27" customHeight="1">
      <c r="A2" s="1"/>
      <c r="B2" s="1"/>
      <c r="C2" s="65"/>
      <c r="D2" s="66"/>
      <c r="E2" s="66"/>
      <c r="F2" s="66"/>
      <c r="G2" s="66"/>
      <c r="H2" s="3"/>
      <c r="I2" s="1"/>
      <c r="J2" s="1"/>
      <c r="K2" s="4"/>
      <c r="L2" s="1"/>
      <c r="M2" s="1"/>
      <c r="N2" s="1"/>
      <c r="O2" s="1"/>
      <c r="P2" s="1"/>
    </row>
    <row r="3" spans="1:16" ht="22" customHeight="1">
      <c r="A3" s="1"/>
      <c r="B3" s="1"/>
      <c r="C3" s="67" t="s">
        <v>0</v>
      </c>
      <c r="D3" s="67"/>
      <c r="E3" s="67"/>
      <c r="F3" s="67"/>
      <c r="G3" s="67"/>
      <c r="H3" s="2"/>
      <c r="I3" s="1"/>
      <c r="J3" s="1"/>
      <c r="K3" s="5"/>
      <c r="L3" s="1"/>
      <c r="M3" s="1"/>
      <c r="N3" s="1"/>
      <c r="O3" s="1"/>
      <c r="P3" s="1"/>
    </row>
    <row r="4" spans="1:16" ht="12" customHeight="1">
      <c r="A4" s="1"/>
      <c r="B4" s="1"/>
      <c r="C4" s="67"/>
      <c r="D4" s="67"/>
      <c r="E4" s="67"/>
      <c r="F4" s="67"/>
      <c r="G4" s="67"/>
      <c r="H4" s="2"/>
      <c r="I4" s="1"/>
      <c r="J4" s="1"/>
      <c r="K4" s="5"/>
      <c r="L4" s="1"/>
      <c r="M4" s="1"/>
      <c r="N4" s="1"/>
      <c r="O4" s="1"/>
      <c r="P4" s="1"/>
    </row>
    <row r="5" spans="1:16" ht="11" customHeight="1">
      <c r="A5" s="1"/>
      <c r="B5" s="1"/>
      <c r="C5" s="65"/>
      <c r="D5" s="66"/>
      <c r="E5" s="66"/>
      <c r="F5" s="66"/>
      <c r="G5" s="66"/>
      <c r="H5" s="3"/>
      <c r="I5" s="1"/>
      <c r="J5" s="1"/>
      <c r="K5" s="6" t="s">
        <v>1</v>
      </c>
      <c r="L5" s="1"/>
      <c r="M5" s="1"/>
      <c r="N5" s="1"/>
      <c r="O5" s="1"/>
      <c r="P5" s="1"/>
    </row>
    <row r="6" spans="1:16" ht="20" customHeight="1">
      <c r="A6" s="1"/>
      <c r="B6" s="1"/>
      <c r="C6" s="68" t="s">
        <v>28</v>
      </c>
      <c r="D6" s="69"/>
      <c r="E6" s="69"/>
      <c r="F6" s="69"/>
      <c r="G6" s="70"/>
      <c r="H6" s="1"/>
      <c r="I6" s="1"/>
      <c r="J6" s="1"/>
      <c r="K6" s="3" t="s">
        <v>3</v>
      </c>
      <c r="L6" s="1"/>
      <c r="M6" s="1"/>
      <c r="N6" s="1"/>
      <c r="O6" s="1"/>
      <c r="P6" s="1"/>
    </row>
    <row r="7" spans="1:16" ht="21" customHeight="1">
      <c r="A7" s="1"/>
      <c r="B7" s="1"/>
      <c r="C7" s="71"/>
      <c r="D7" s="72"/>
      <c r="E7" s="72"/>
      <c r="F7" s="72"/>
      <c r="G7" s="73"/>
      <c r="H7" s="1"/>
      <c r="I7" s="1"/>
      <c r="J7" s="1"/>
      <c r="K7" s="7"/>
      <c r="L7" s="1"/>
      <c r="M7" s="1"/>
      <c r="N7" s="1"/>
      <c r="O7" s="1"/>
      <c r="P7" s="1"/>
    </row>
    <row r="8" spans="1:16" ht="18" customHeight="1">
      <c r="A8" s="1"/>
      <c r="B8" s="1"/>
      <c r="C8" s="8"/>
      <c r="D8" s="1"/>
      <c r="E8" s="1"/>
      <c r="F8" s="1"/>
      <c r="G8" s="1"/>
      <c r="H8" s="1"/>
      <c r="I8" s="1"/>
      <c r="J8" s="1"/>
      <c r="K8" s="1"/>
      <c r="L8" s="1"/>
      <c r="M8" s="1"/>
      <c r="N8" s="1"/>
      <c r="O8" s="1"/>
      <c r="P8" s="1"/>
    </row>
    <row r="9" spans="1:16" ht="23" customHeight="1">
      <c r="A9" s="1"/>
      <c r="B9" s="1"/>
      <c r="C9" s="9" t="s">
        <v>4</v>
      </c>
      <c r="D9" s="10" t="s">
        <v>5</v>
      </c>
      <c r="E9" s="11" t="s">
        <v>6</v>
      </c>
      <c r="F9" s="12" t="s">
        <v>7</v>
      </c>
      <c r="G9" s="13" t="s">
        <v>8</v>
      </c>
      <c r="H9" s="14" t="s">
        <v>5</v>
      </c>
      <c r="I9" s="15" t="s">
        <v>7</v>
      </c>
      <c r="J9" s="1"/>
      <c r="K9" s="74" t="s">
        <v>9</v>
      </c>
      <c r="L9" s="75"/>
      <c r="M9" s="75"/>
      <c r="N9" s="1"/>
      <c r="O9" s="1"/>
      <c r="P9" s="1"/>
    </row>
    <row r="10" spans="1:16" ht="24" customHeight="1">
      <c r="A10" s="1"/>
      <c r="B10" s="16">
        <v>1</v>
      </c>
      <c r="C10" s="24" t="s">
        <v>44</v>
      </c>
      <c r="D10" s="17">
        <v>210</v>
      </c>
      <c r="E10" s="57">
        <f>1-D10/F10</f>
        <v>-7.75</v>
      </c>
      <c r="F10" s="19">
        <v>24</v>
      </c>
      <c r="G10" s="20">
        <v>1200</v>
      </c>
      <c r="H10" s="21">
        <f>I10</f>
        <v>28.8</v>
      </c>
      <c r="I10" s="22">
        <f t="shared" ref="I10:I13" si="0">F10/1000*G10</f>
        <v>28.8</v>
      </c>
      <c r="J10" s="1"/>
      <c r="K10" s="97" t="s">
        <v>60</v>
      </c>
      <c r="L10" s="98"/>
      <c r="M10" s="59">
        <f>M13/D24*1000</f>
        <v>95.71043165467627</v>
      </c>
      <c r="N10" s="1"/>
      <c r="O10" s="1"/>
      <c r="P10" s="1"/>
    </row>
    <row r="11" spans="1:16" ht="24" customHeight="1">
      <c r="A11" s="1"/>
      <c r="B11" s="16">
        <v>2</v>
      </c>
      <c r="C11" s="24" t="s">
        <v>32</v>
      </c>
      <c r="D11" s="25">
        <v>240</v>
      </c>
      <c r="E11" s="18">
        <f t="shared" ref="E11:E15" si="1">1-D11/F11</f>
        <v>9.4339622641509413E-2</v>
      </c>
      <c r="F11" s="19">
        <v>265</v>
      </c>
      <c r="G11" s="26">
        <v>60</v>
      </c>
      <c r="H11" s="21">
        <f t="shared" ref="H11:H13" si="2">D11/1000*G11</f>
        <v>14.399999999999999</v>
      </c>
      <c r="I11" s="27">
        <f t="shared" si="0"/>
        <v>15.9</v>
      </c>
      <c r="J11" s="1"/>
      <c r="K11" s="76" t="s">
        <v>10</v>
      </c>
      <c r="L11" s="77"/>
      <c r="M11" s="58">
        <f>SUM(I10:I22)+M12</f>
        <v>107.03</v>
      </c>
      <c r="N11" s="1"/>
      <c r="O11" s="1"/>
      <c r="P11" s="1"/>
    </row>
    <row r="12" spans="1:16" ht="24" customHeight="1">
      <c r="A12" s="1"/>
      <c r="B12" s="16">
        <v>3</v>
      </c>
      <c r="C12" s="24" t="s">
        <v>48</v>
      </c>
      <c r="D12" s="25">
        <v>200</v>
      </c>
      <c r="E12" s="18">
        <f t="shared" si="1"/>
        <v>9.0909090909090939E-2</v>
      </c>
      <c r="F12" s="19">
        <v>220</v>
      </c>
      <c r="G12" s="26">
        <v>49</v>
      </c>
      <c r="H12" s="21">
        <f t="shared" si="2"/>
        <v>9.8000000000000007</v>
      </c>
      <c r="I12" s="27">
        <f t="shared" si="0"/>
        <v>10.78</v>
      </c>
      <c r="J12" s="1"/>
      <c r="K12" s="76" t="s">
        <v>11</v>
      </c>
      <c r="L12" s="77"/>
      <c r="M12" s="28">
        <f>H20-I20</f>
        <v>0.60000000000000009</v>
      </c>
      <c r="N12" s="1"/>
      <c r="O12" s="1"/>
      <c r="P12" s="1"/>
    </row>
    <row r="13" spans="1:16" ht="24" customHeight="1">
      <c r="A13" s="1"/>
      <c r="B13" s="16">
        <v>4</v>
      </c>
      <c r="C13" s="24" t="s">
        <v>45</v>
      </c>
      <c r="D13" s="25">
        <v>240</v>
      </c>
      <c r="E13" s="57">
        <f t="shared" si="1"/>
        <v>-1.1818181818181817</v>
      </c>
      <c r="F13" s="19">
        <v>110</v>
      </c>
      <c r="G13" s="26">
        <v>46</v>
      </c>
      <c r="H13" s="21">
        <f t="shared" si="2"/>
        <v>11.04</v>
      </c>
      <c r="I13" s="27">
        <f t="shared" si="0"/>
        <v>5.0599999999999996</v>
      </c>
      <c r="J13" s="1"/>
      <c r="K13" s="78" t="s">
        <v>12</v>
      </c>
      <c r="L13" s="79"/>
      <c r="M13" s="29">
        <f>M11-M12</f>
        <v>106.43</v>
      </c>
      <c r="N13" s="1"/>
      <c r="O13" s="1"/>
      <c r="P13" s="1"/>
    </row>
    <row r="14" spans="1:16" ht="24" customHeight="1">
      <c r="A14" s="1"/>
      <c r="B14" s="16">
        <v>5</v>
      </c>
      <c r="C14" s="24" t="s">
        <v>46</v>
      </c>
      <c r="D14" s="25">
        <v>100</v>
      </c>
      <c r="E14" s="57">
        <f t="shared" si="1"/>
        <v>-1</v>
      </c>
      <c r="F14" s="19">
        <v>50</v>
      </c>
      <c r="G14" s="26">
        <v>250</v>
      </c>
      <c r="H14" s="21">
        <f t="shared" ref="H14:H22" si="3">D14/1000*G14</f>
        <v>25</v>
      </c>
      <c r="I14" s="27">
        <f t="shared" ref="I14:I22" si="4">F14/1000*G14</f>
        <v>12.5</v>
      </c>
      <c r="J14" s="1"/>
      <c r="K14" s="30"/>
      <c r="L14" s="31"/>
      <c r="M14" s="32"/>
      <c r="N14" s="1"/>
      <c r="O14" s="1"/>
      <c r="P14" s="1"/>
    </row>
    <row r="15" spans="1:16" ht="24" customHeight="1">
      <c r="A15" s="1"/>
      <c r="B15" s="16">
        <v>6</v>
      </c>
      <c r="C15" s="24" t="s">
        <v>47</v>
      </c>
      <c r="D15" s="25">
        <v>12</v>
      </c>
      <c r="E15" s="18">
        <f t="shared" si="1"/>
        <v>0.19999999999999996</v>
      </c>
      <c r="F15" s="19">
        <v>15</v>
      </c>
      <c r="G15" s="26">
        <v>290</v>
      </c>
      <c r="H15" s="21">
        <f t="shared" si="3"/>
        <v>3.48</v>
      </c>
      <c r="I15" s="27">
        <f t="shared" si="4"/>
        <v>4.3499999999999996</v>
      </c>
      <c r="J15" s="1"/>
      <c r="K15" s="94" t="s">
        <v>57</v>
      </c>
      <c r="L15" s="95"/>
      <c r="M15" s="96"/>
      <c r="N15" s="1"/>
      <c r="O15" s="1"/>
      <c r="P15" s="1"/>
    </row>
    <row r="16" spans="1:16" ht="24" customHeight="1">
      <c r="A16" s="1"/>
      <c r="B16" s="16">
        <v>7</v>
      </c>
      <c r="C16" s="56" t="s">
        <v>18</v>
      </c>
      <c r="D16" s="25">
        <v>30</v>
      </c>
      <c r="E16" s="18"/>
      <c r="F16" s="19">
        <v>15</v>
      </c>
      <c r="G16" s="26">
        <v>100</v>
      </c>
      <c r="H16" s="21">
        <f t="shared" si="3"/>
        <v>3</v>
      </c>
      <c r="I16" s="27">
        <f t="shared" si="4"/>
        <v>1.5</v>
      </c>
      <c r="J16" s="1"/>
      <c r="K16" s="84" t="s">
        <v>58</v>
      </c>
      <c r="L16" s="84"/>
      <c r="M16" s="60">
        <v>0.126</v>
      </c>
      <c r="N16" s="1"/>
      <c r="O16" s="1"/>
      <c r="P16" s="1"/>
    </row>
    <row r="17" spans="1:16" ht="24" customHeight="1">
      <c r="A17" s="1"/>
      <c r="B17" s="16">
        <v>8</v>
      </c>
      <c r="C17" s="24" t="s">
        <v>38</v>
      </c>
      <c r="D17" s="25">
        <v>6</v>
      </c>
      <c r="E17" s="18"/>
      <c r="F17" s="19">
        <v>15</v>
      </c>
      <c r="G17" s="26">
        <v>25</v>
      </c>
      <c r="H17" s="21">
        <f t="shared" si="3"/>
        <v>0.15</v>
      </c>
      <c r="I17" s="27">
        <f t="shared" si="4"/>
        <v>0.375</v>
      </c>
      <c r="J17" s="1"/>
      <c r="K17" s="84" t="s">
        <v>59</v>
      </c>
      <c r="L17" s="84"/>
      <c r="M17" s="61">
        <f>(D10+D11+D12+D13)*M16</f>
        <v>112.14</v>
      </c>
      <c r="N17" s="1"/>
      <c r="O17" s="1"/>
      <c r="P17" s="1"/>
    </row>
    <row r="18" spans="1:16" ht="24" customHeight="1">
      <c r="A18" s="1"/>
      <c r="B18" s="16">
        <v>9</v>
      </c>
      <c r="C18" s="24" t="s">
        <v>39</v>
      </c>
      <c r="D18" s="25">
        <v>12</v>
      </c>
      <c r="E18" s="18"/>
      <c r="F18" s="19">
        <v>15</v>
      </c>
      <c r="G18" s="26">
        <v>330</v>
      </c>
      <c r="H18" s="21">
        <f t="shared" si="3"/>
        <v>3.96</v>
      </c>
      <c r="I18" s="27">
        <f t="shared" si="4"/>
        <v>4.95</v>
      </c>
      <c r="J18" s="1"/>
      <c r="K18" s="88" t="s">
        <v>21</v>
      </c>
      <c r="L18" s="88"/>
      <c r="M18" s="47">
        <f>D24-M17</f>
        <v>999.86</v>
      </c>
      <c r="N18" s="1"/>
      <c r="O18" s="1"/>
      <c r="P18" s="1"/>
    </row>
    <row r="19" spans="1:16" ht="24" customHeight="1">
      <c r="A19" s="1"/>
      <c r="B19" s="16">
        <v>10</v>
      </c>
      <c r="C19" s="24" t="s">
        <v>40</v>
      </c>
      <c r="D19" s="25">
        <v>20</v>
      </c>
      <c r="E19" s="18"/>
      <c r="F19" s="19">
        <v>15</v>
      </c>
      <c r="G19" s="26">
        <v>410</v>
      </c>
      <c r="H19" s="21">
        <f t="shared" si="3"/>
        <v>8.1999999999999993</v>
      </c>
      <c r="I19" s="27">
        <f t="shared" si="4"/>
        <v>6.1499999999999995</v>
      </c>
      <c r="J19" s="1"/>
      <c r="K19" s="1"/>
      <c r="L19" s="1"/>
      <c r="M19" s="1"/>
      <c r="N19" s="1"/>
      <c r="O19" s="1"/>
      <c r="P19" s="1"/>
    </row>
    <row r="20" spans="1:16" ht="24" customHeight="1">
      <c r="A20" s="1"/>
      <c r="B20" s="16">
        <v>11</v>
      </c>
      <c r="C20" s="24" t="s">
        <v>41</v>
      </c>
      <c r="D20" s="25">
        <v>20</v>
      </c>
      <c r="E20" s="18"/>
      <c r="F20" s="19">
        <v>15</v>
      </c>
      <c r="G20" s="26">
        <v>120</v>
      </c>
      <c r="H20" s="21">
        <f t="shared" si="3"/>
        <v>2.4</v>
      </c>
      <c r="I20" s="27">
        <f t="shared" si="4"/>
        <v>1.7999999999999998</v>
      </c>
      <c r="J20" s="1"/>
      <c r="K20" s="1"/>
      <c r="L20" s="1"/>
      <c r="M20" s="1"/>
      <c r="N20" s="1"/>
      <c r="O20" s="1"/>
      <c r="P20" s="1"/>
    </row>
    <row r="21" spans="1:16" ht="24" customHeight="1">
      <c r="A21" s="1"/>
      <c r="B21" s="16">
        <v>12</v>
      </c>
      <c r="C21" s="24" t="s">
        <v>42</v>
      </c>
      <c r="D21" s="25">
        <v>12</v>
      </c>
      <c r="E21" s="18"/>
      <c r="F21" s="19">
        <v>15</v>
      </c>
      <c r="G21" s="26">
        <v>61</v>
      </c>
      <c r="H21" s="21">
        <f t="shared" si="3"/>
        <v>0.73199999999999998</v>
      </c>
      <c r="I21" s="27">
        <f t="shared" si="4"/>
        <v>0.91499999999999992</v>
      </c>
      <c r="J21" s="1"/>
      <c r="K21" s="1"/>
      <c r="L21" s="1"/>
      <c r="M21" s="1"/>
      <c r="N21" s="1"/>
      <c r="O21" s="1"/>
      <c r="P21" s="1"/>
    </row>
    <row r="22" spans="1:16" ht="24" customHeight="1">
      <c r="A22" s="1"/>
      <c r="B22" s="16">
        <v>13</v>
      </c>
      <c r="C22" s="24" t="s">
        <v>43</v>
      </c>
      <c r="D22" s="25">
        <v>10</v>
      </c>
      <c r="E22" s="18"/>
      <c r="F22" s="19">
        <v>15</v>
      </c>
      <c r="G22" s="26">
        <v>890</v>
      </c>
      <c r="H22" s="21">
        <f t="shared" si="3"/>
        <v>8.9</v>
      </c>
      <c r="I22" s="27">
        <f t="shared" si="4"/>
        <v>13.35</v>
      </c>
      <c r="J22" s="1"/>
      <c r="K22" s="1"/>
      <c r="L22" s="1"/>
      <c r="M22" s="1"/>
      <c r="N22" s="1"/>
      <c r="O22" s="1"/>
      <c r="P22" s="1"/>
    </row>
    <row r="23" spans="1:16" ht="21" customHeight="1">
      <c r="A23" s="1"/>
      <c r="B23" s="16"/>
      <c r="C23" s="36"/>
      <c r="D23" s="37">
        <f>SUM(D10:D22)</f>
        <v>1112</v>
      </c>
      <c r="E23" s="38"/>
      <c r="F23" s="39"/>
      <c r="G23" s="40"/>
      <c r="H23" s="40"/>
      <c r="I23" s="41"/>
      <c r="J23" s="1"/>
      <c r="K23" s="1"/>
      <c r="L23" s="1"/>
      <c r="M23" s="1"/>
      <c r="N23" s="1"/>
      <c r="O23" s="1"/>
      <c r="P23" s="1"/>
    </row>
    <row r="24" spans="1:16" ht="21" customHeight="1">
      <c r="A24" s="1"/>
      <c r="B24" s="16"/>
      <c r="C24" s="42" t="s">
        <v>20</v>
      </c>
      <c r="D24" s="43">
        <f>SUM(D10:D22)</f>
        <v>1112</v>
      </c>
      <c r="E24" s="44"/>
      <c r="F24" s="44"/>
      <c r="G24" s="45"/>
      <c r="H24" s="46">
        <f>SUM(H10:H17)</f>
        <v>95.67</v>
      </c>
      <c r="I24" s="46">
        <f>SUM(I10:I17)</f>
        <v>79.265000000000001</v>
      </c>
      <c r="J24" s="1"/>
      <c r="K24" s="1"/>
      <c r="L24" s="1"/>
      <c r="M24" s="1"/>
      <c r="N24" s="1"/>
      <c r="O24" s="1"/>
      <c r="P24" s="1"/>
    </row>
    <row r="25" spans="1:16" ht="21" customHeight="1">
      <c r="A25" s="1"/>
      <c r="B25" s="16"/>
      <c r="C25" s="48"/>
      <c r="D25" s="49"/>
      <c r="E25" s="49"/>
      <c r="F25" s="48"/>
      <c r="G25" s="49"/>
      <c r="H25" s="48"/>
      <c r="I25" s="48"/>
      <c r="J25" s="50"/>
      <c r="K25" s="1"/>
      <c r="L25" s="1"/>
      <c r="M25" s="1"/>
      <c r="N25" s="1"/>
      <c r="O25" s="1"/>
      <c r="P25" s="1"/>
    </row>
    <row r="26" spans="1:16" ht="21" customHeight="1">
      <c r="A26" s="1"/>
      <c r="B26" s="16"/>
      <c r="C26" s="48" t="s">
        <v>22</v>
      </c>
      <c r="D26" s="49"/>
      <c r="E26" s="49"/>
      <c r="F26" s="48"/>
      <c r="G26" s="49"/>
      <c r="H26" s="48"/>
      <c r="I26" s="48" t="s">
        <v>23</v>
      </c>
      <c r="J26" s="50"/>
      <c r="K26" s="54"/>
      <c r="L26" s="54"/>
      <c r="M26" s="54"/>
      <c r="N26" s="1"/>
      <c r="O26" s="1"/>
      <c r="P26" s="1"/>
    </row>
    <row r="27" spans="1:16" ht="21" customHeight="1">
      <c r="A27" s="1"/>
      <c r="B27" s="16"/>
      <c r="C27" s="51"/>
      <c r="D27" s="52"/>
      <c r="E27" s="52"/>
      <c r="F27" s="53"/>
      <c r="G27" s="53"/>
      <c r="H27" s="53"/>
      <c r="I27" s="53"/>
      <c r="J27" s="1"/>
      <c r="K27" s="54"/>
      <c r="L27" s="54"/>
      <c r="M27" s="54"/>
      <c r="N27" s="1"/>
      <c r="O27" s="1"/>
      <c r="P27" s="1"/>
    </row>
    <row r="28" spans="1:16" ht="12" customHeight="1">
      <c r="A28" s="1"/>
      <c r="B28" s="16"/>
      <c r="C28" s="89" t="s">
        <v>50</v>
      </c>
      <c r="D28" s="89"/>
      <c r="E28" s="89"/>
      <c r="F28" s="89"/>
      <c r="G28" s="89"/>
      <c r="H28" s="1"/>
      <c r="I28" s="54"/>
      <c r="J28" s="1"/>
      <c r="K28" s="54"/>
      <c r="L28" s="54"/>
      <c r="M28" s="54"/>
      <c r="N28" s="1"/>
      <c r="O28" s="1"/>
      <c r="P28" s="1"/>
    </row>
    <row r="29" spans="1:16" ht="27" customHeight="1">
      <c r="A29" s="1"/>
      <c r="B29" s="16"/>
      <c r="C29" s="90"/>
      <c r="D29" s="90"/>
      <c r="E29" s="90"/>
      <c r="F29" s="90"/>
      <c r="G29" s="90"/>
      <c r="H29" s="1"/>
      <c r="I29" s="54"/>
      <c r="J29" s="1"/>
      <c r="K29" s="1"/>
      <c r="L29" s="1"/>
      <c r="M29" s="1"/>
      <c r="N29" s="1"/>
      <c r="O29" s="1"/>
      <c r="P29" s="1"/>
    </row>
    <row r="30" spans="1:16" ht="30" customHeight="1">
      <c r="A30" s="1"/>
      <c r="B30" s="1"/>
      <c r="C30" s="93" t="s">
        <v>49</v>
      </c>
      <c r="D30" s="92"/>
      <c r="E30" s="92"/>
      <c r="F30" s="92"/>
      <c r="G30" s="92"/>
      <c r="H30" s="1"/>
      <c r="I30" s="54"/>
      <c r="J30" s="54"/>
      <c r="K30" s="1"/>
      <c r="L30" s="1"/>
      <c r="M30" s="1"/>
      <c r="N30" s="1"/>
      <c r="O30" s="1"/>
      <c r="P30" s="1"/>
    </row>
    <row r="31" spans="1:16" ht="15.5" customHeight="1">
      <c r="A31" s="1"/>
      <c r="B31" s="1"/>
      <c r="C31" s="92"/>
      <c r="D31" s="92"/>
      <c r="E31" s="92"/>
      <c r="F31" s="92"/>
      <c r="G31" s="92"/>
      <c r="H31" s="1"/>
      <c r="I31" s="1"/>
      <c r="J31" s="54"/>
      <c r="K31" s="1"/>
      <c r="L31" s="1"/>
      <c r="M31" s="1"/>
      <c r="N31" s="1"/>
      <c r="O31" s="1"/>
      <c r="P31" s="1"/>
    </row>
    <row r="32" spans="1:16" ht="61" customHeight="1">
      <c r="A32" s="1"/>
      <c r="B32" s="1"/>
      <c r="C32" s="92"/>
      <c r="D32" s="92"/>
      <c r="E32" s="92"/>
      <c r="F32" s="92"/>
      <c r="G32" s="92"/>
      <c r="H32" s="1"/>
      <c r="I32" s="1"/>
      <c r="J32" s="54"/>
      <c r="K32" s="1"/>
      <c r="L32" s="1"/>
      <c r="M32" s="1"/>
      <c r="N32" s="1"/>
      <c r="O32" s="1"/>
      <c r="P32" s="1"/>
    </row>
    <row r="33" spans="1:16">
      <c r="A33" s="1"/>
      <c r="B33" s="1"/>
      <c r="C33" s="1"/>
      <c r="D33" s="1"/>
      <c r="E33" s="1"/>
      <c r="F33" s="1"/>
      <c r="G33" s="1"/>
      <c r="H33" s="1"/>
      <c r="I33" s="1"/>
      <c r="J33" s="54"/>
      <c r="K33" s="1"/>
      <c r="L33" s="1"/>
      <c r="M33" s="1"/>
      <c r="N33" s="1"/>
      <c r="O33" s="1"/>
      <c r="P33" s="1"/>
    </row>
    <row r="34" spans="1:16">
      <c r="A34" s="1"/>
      <c r="B34" s="1"/>
      <c r="C34" s="1"/>
      <c r="D34" s="1"/>
      <c r="E34" s="1"/>
      <c r="F34" s="1"/>
      <c r="G34" s="1"/>
      <c r="H34" s="1"/>
      <c r="I34" s="1"/>
      <c r="J34" s="54"/>
      <c r="K34" s="1"/>
      <c r="L34" s="1"/>
      <c r="M34" s="1"/>
      <c r="N34" s="1"/>
      <c r="O34" s="1"/>
      <c r="P34" s="1"/>
    </row>
    <row r="35" spans="1:16">
      <c r="A35" s="1"/>
      <c r="B35" s="1"/>
      <c r="C35" s="1"/>
      <c r="D35" s="1"/>
      <c r="E35" s="1"/>
      <c r="F35" s="1"/>
      <c r="G35" s="1"/>
      <c r="H35" s="1"/>
      <c r="I35" s="1"/>
      <c r="J35" s="1"/>
      <c r="K35" s="1"/>
      <c r="L35" s="1"/>
      <c r="M35" s="1"/>
      <c r="N35" s="1"/>
      <c r="O35" s="1"/>
      <c r="P35" s="1"/>
    </row>
    <row r="36" spans="1:16">
      <c r="A36" s="1"/>
      <c r="B36" s="1"/>
      <c r="C36" s="1"/>
      <c r="D36" s="1"/>
      <c r="E36" s="1"/>
      <c r="F36" s="1"/>
      <c r="G36" s="1"/>
      <c r="H36" s="1"/>
      <c r="I36" s="1"/>
      <c r="J36" s="1"/>
      <c r="K36" s="1"/>
      <c r="L36" s="1"/>
      <c r="M36" s="1"/>
      <c r="N36" s="1"/>
      <c r="O36" s="1"/>
      <c r="P36" s="1"/>
    </row>
    <row r="37" spans="1:16" ht="79" customHeight="1">
      <c r="A37" s="1"/>
      <c r="B37" s="1"/>
      <c r="C37" s="1"/>
      <c r="D37" s="1"/>
      <c r="E37" s="1"/>
      <c r="F37" s="1"/>
      <c r="G37" s="1"/>
      <c r="H37" s="1"/>
      <c r="I37" s="1"/>
      <c r="J37" s="1"/>
      <c r="K37" s="1"/>
      <c r="L37" s="1"/>
      <c r="M37" s="1"/>
      <c r="N37" s="1"/>
      <c r="O37" s="1"/>
      <c r="P37" s="1"/>
    </row>
    <row r="38" spans="1:16">
      <c r="A38" s="1"/>
      <c r="B38" s="1"/>
      <c r="C38" s="1"/>
      <c r="D38" s="1"/>
      <c r="E38" s="1"/>
      <c r="F38" s="1"/>
      <c r="G38" s="1"/>
      <c r="H38" s="1"/>
      <c r="I38" s="1"/>
      <c r="J38" s="1"/>
      <c r="K38" s="1"/>
      <c r="L38" s="1"/>
      <c r="M38" s="1"/>
      <c r="N38" s="1"/>
      <c r="O38" s="1"/>
      <c r="P38" s="1"/>
    </row>
    <row r="39" spans="1:16">
      <c r="A39" s="1"/>
      <c r="B39" s="1"/>
      <c r="C39" s="1"/>
      <c r="D39" s="1"/>
      <c r="E39" s="1"/>
      <c r="F39" s="1"/>
      <c r="G39" s="1"/>
      <c r="H39" s="1"/>
      <c r="I39" s="1"/>
      <c r="J39" s="1"/>
      <c r="K39" s="1"/>
      <c r="L39" s="1"/>
      <c r="M39" s="1"/>
      <c r="N39" s="1"/>
      <c r="O39" s="1"/>
      <c r="P39" s="1"/>
    </row>
    <row r="40" spans="1:16">
      <c r="A40" s="1"/>
      <c r="B40" s="1"/>
      <c r="C40" s="1"/>
      <c r="D40" s="1"/>
      <c r="E40" s="1"/>
      <c r="F40" s="1"/>
      <c r="G40" s="1"/>
      <c r="H40" s="1"/>
      <c r="I40" s="1"/>
      <c r="J40" s="1"/>
      <c r="K40" s="1"/>
      <c r="L40" s="1"/>
      <c r="M40" s="1"/>
      <c r="N40" s="1"/>
      <c r="O40" s="1"/>
      <c r="P40" s="1"/>
    </row>
    <row r="41" spans="1:16">
      <c r="A41" s="1"/>
      <c r="B41" s="1"/>
      <c r="C41" s="1"/>
      <c r="D41" s="1"/>
      <c r="E41" s="1"/>
      <c r="F41" s="1"/>
      <c r="G41" s="1"/>
      <c r="H41" s="1"/>
      <c r="I41" s="1"/>
      <c r="J41" s="1"/>
      <c r="K41" s="1"/>
      <c r="L41" s="1"/>
      <c r="M41" s="1"/>
      <c r="N41" s="1"/>
      <c r="O41" s="1"/>
      <c r="P41" s="1"/>
    </row>
    <row r="42" spans="1:16">
      <c r="A42" s="1"/>
      <c r="B42" s="1"/>
      <c r="C42" s="1"/>
      <c r="D42" s="1"/>
      <c r="E42" s="1"/>
      <c r="F42" s="1"/>
      <c r="G42" s="1"/>
      <c r="H42" s="1"/>
      <c r="I42" s="1"/>
      <c r="J42" s="1"/>
      <c r="K42" s="1"/>
      <c r="L42" s="1"/>
      <c r="M42" s="1"/>
      <c r="N42" s="1"/>
      <c r="O42" s="1"/>
      <c r="P42" s="1"/>
    </row>
    <row r="43" spans="1:16">
      <c r="A43" s="1"/>
      <c r="B43" s="1"/>
      <c r="C43" s="1"/>
      <c r="D43" s="1"/>
      <c r="E43" s="1"/>
      <c r="F43" s="1"/>
      <c r="G43" s="1"/>
      <c r="H43" s="1"/>
      <c r="I43" s="1"/>
      <c r="J43" s="1"/>
      <c r="K43" s="1"/>
      <c r="L43" s="1"/>
      <c r="M43" s="1"/>
      <c r="N43" s="1"/>
      <c r="O43" s="1"/>
      <c r="P43" s="1"/>
    </row>
    <row r="44" spans="1:16">
      <c r="A44" s="1"/>
      <c r="B44" s="1"/>
      <c r="C44" s="1"/>
      <c r="D44" s="1"/>
      <c r="E44" s="1"/>
      <c r="F44" s="1"/>
      <c r="G44" s="1"/>
      <c r="H44" s="1"/>
      <c r="I44" s="1"/>
      <c r="J44" s="1"/>
      <c r="K44" s="1"/>
      <c r="L44" s="1"/>
      <c r="M44" s="1"/>
      <c r="N44" s="1"/>
      <c r="O44" s="1"/>
      <c r="P44" s="1"/>
    </row>
    <row r="45" spans="1:16">
      <c r="A45" s="1"/>
      <c r="B45" s="1"/>
      <c r="C45" s="1"/>
      <c r="D45" s="1"/>
      <c r="E45" s="1"/>
      <c r="F45" s="1"/>
      <c r="G45" s="1"/>
      <c r="H45" s="1"/>
      <c r="I45" s="1"/>
      <c r="J45" s="1"/>
      <c r="N45" s="1"/>
      <c r="O45" s="1"/>
      <c r="P45" s="1"/>
    </row>
    <row r="46" spans="1:16">
      <c r="A46" s="1"/>
      <c r="B46" s="1"/>
      <c r="C46" s="1"/>
      <c r="D46" s="1"/>
      <c r="E46" s="1"/>
      <c r="F46" s="1"/>
      <c r="G46" s="1"/>
      <c r="H46" s="1"/>
      <c r="I46" s="1"/>
      <c r="J46" s="1"/>
      <c r="N46" s="1"/>
      <c r="O46" s="1"/>
      <c r="P46" s="1"/>
    </row>
    <row r="47" spans="1:16">
      <c r="A47" s="1"/>
      <c r="B47" s="1"/>
      <c r="C47" s="1"/>
      <c r="D47" s="1"/>
      <c r="E47" s="1"/>
      <c r="F47" s="1"/>
      <c r="G47" s="1"/>
      <c r="H47" s="1"/>
      <c r="I47" s="1"/>
      <c r="J47" s="1"/>
      <c r="N47" s="1"/>
      <c r="O47" s="1"/>
      <c r="P47" s="1"/>
    </row>
    <row r="48" spans="1:16">
      <c r="A48" s="1"/>
      <c r="B48" s="1"/>
      <c r="C48" s="1"/>
      <c r="D48" s="1"/>
      <c r="E48" s="1"/>
      <c r="F48" s="1"/>
      <c r="G48" s="1"/>
      <c r="H48" s="1"/>
      <c r="I48" s="1"/>
      <c r="J48" s="1"/>
      <c r="N48" s="1"/>
      <c r="O48" s="1"/>
      <c r="P48" s="1"/>
    </row>
    <row r="49" spans="10:10">
      <c r="J49" s="1"/>
    </row>
  </sheetData>
  <mergeCells count="15">
    <mergeCell ref="C30:G32"/>
    <mergeCell ref="K13:L13"/>
    <mergeCell ref="K17:L17"/>
    <mergeCell ref="K18:L18"/>
    <mergeCell ref="C2:G2"/>
    <mergeCell ref="C3:G4"/>
    <mergeCell ref="C5:G5"/>
    <mergeCell ref="C6:G7"/>
    <mergeCell ref="K9:M9"/>
    <mergeCell ref="K10:L10"/>
    <mergeCell ref="K11:L11"/>
    <mergeCell ref="K12:L12"/>
    <mergeCell ref="K15:M15"/>
    <mergeCell ref="K16:L16"/>
    <mergeCell ref="C28:G29"/>
  </mergeCells>
  <hyperlinks>
    <hyperlink ref="K6" r:id="rId1" xr:uid="{5173845A-5129-684B-BA8A-C1CBEED579F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41CFE-66C4-DC43-9DBE-D3B874F6A2B9}">
  <sheetPr>
    <tabColor rgb="FFFFC000"/>
  </sheetPr>
  <dimension ref="A1:P43"/>
  <sheetViews>
    <sheetView zoomScale="90" zoomScaleNormal="90" workbookViewId="0">
      <selection activeCell="M12" sqref="M12"/>
    </sheetView>
  </sheetViews>
  <sheetFormatPr baseColWidth="10" defaultColWidth="15.1640625" defaultRowHeight="16"/>
  <cols>
    <col min="1" max="2" width="3.1640625" customWidth="1"/>
    <col min="3" max="3" width="41.83203125" customWidth="1"/>
    <col min="4" max="4" width="11" customWidth="1"/>
    <col min="5" max="5" width="9.1640625" customWidth="1"/>
    <col min="6" max="6" width="8.33203125" customWidth="1"/>
    <col min="7" max="7" width="12.6640625" customWidth="1"/>
    <col min="8" max="8" width="7.33203125" customWidth="1"/>
    <col min="9" max="9" width="6.83203125" customWidth="1"/>
    <col min="10" max="10" width="6.33203125" customWidth="1"/>
    <col min="11" max="11" width="7.5" customWidth="1"/>
    <col min="12" max="12" width="24.1640625" customWidth="1"/>
    <col min="13" max="13" width="11.1640625" customWidth="1"/>
    <col min="14" max="23" width="7.5" customWidth="1"/>
  </cols>
  <sheetData>
    <row r="1" spans="1:16" ht="10" customHeight="1">
      <c r="A1" s="1"/>
      <c r="B1" s="1"/>
      <c r="C1" s="2"/>
      <c r="D1" s="1"/>
      <c r="E1" s="1"/>
      <c r="F1" s="1"/>
      <c r="G1" s="1"/>
      <c r="H1" s="2"/>
      <c r="I1" s="1"/>
      <c r="J1" s="1"/>
      <c r="K1" s="2"/>
      <c r="L1" s="1"/>
      <c r="M1" s="1"/>
      <c r="N1" s="1"/>
      <c r="O1" s="1"/>
      <c r="P1" s="1"/>
    </row>
    <row r="2" spans="1:16" ht="27" customHeight="1">
      <c r="A2" s="1"/>
      <c r="B2" s="1"/>
      <c r="C2" s="65"/>
      <c r="D2" s="66"/>
      <c r="E2" s="66"/>
      <c r="F2" s="66"/>
      <c r="G2" s="66"/>
      <c r="H2" s="3"/>
      <c r="I2" s="1"/>
      <c r="J2" s="1"/>
      <c r="K2" s="4"/>
      <c r="L2" s="1"/>
      <c r="M2" s="1"/>
      <c r="N2" s="1"/>
      <c r="O2" s="1"/>
      <c r="P2" s="1"/>
    </row>
    <row r="3" spans="1:16" ht="22" customHeight="1">
      <c r="A3" s="1"/>
      <c r="B3" s="1"/>
      <c r="C3" s="67" t="s">
        <v>0</v>
      </c>
      <c r="D3" s="67"/>
      <c r="E3" s="67"/>
      <c r="F3" s="67"/>
      <c r="G3" s="67"/>
      <c r="H3" s="2"/>
      <c r="I3" s="1"/>
      <c r="J3" s="1"/>
      <c r="K3" s="5"/>
      <c r="L3" s="1"/>
      <c r="M3" s="1"/>
      <c r="N3" s="1"/>
      <c r="O3" s="1"/>
      <c r="P3" s="1"/>
    </row>
    <row r="4" spans="1:16" ht="8" customHeight="1">
      <c r="A4" s="1"/>
      <c r="B4" s="1"/>
      <c r="C4" s="67"/>
      <c r="D4" s="67"/>
      <c r="E4" s="67"/>
      <c r="F4" s="67"/>
      <c r="G4" s="67"/>
      <c r="H4" s="2"/>
      <c r="I4" s="1"/>
      <c r="J4" s="1"/>
      <c r="K4" s="5"/>
      <c r="L4" s="1"/>
      <c r="M4" s="1"/>
      <c r="N4" s="1"/>
      <c r="O4" s="1"/>
      <c r="P4" s="1"/>
    </row>
    <row r="5" spans="1:16" ht="19" customHeight="1">
      <c r="A5" s="1"/>
      <c r="B5" s="1"/>
      <c r="C5" s="65"/>
      <c r="D5" s="66"/>
      <c r="E5" s="66"/>
      <c r="F5" s="66"/>
      <c r="G5" s="66"/>
      <c r="H5" s="3"/>
      <c r="I5" s="1"/>
      <c r="J5" s="1"/>
      <c r="K5" s="6" t="s">
        <v>1</v>
      </c>
      <c r="L5" s="1"/>
      <c r="M5" s="1"/>
      <c r="N5" s="1"/>
      <c r="O5" s="1"/>
      <c r="P5" s="1"/>
    </row>
    <row r="6" spans="1:16" ht="20" customHeight="1">
      <c r="A6" s="1"/>
      <c r="B6" s="1"/>
      <c r="C6" s="68" t="s">
        <v>55</v>
      </c>
      <c r="D6" s="69"/>
      <c r="E6" s="69"/>
      <c r="F6" s="69"/>
      <c r="G6" s="70"/>
      <c r="H6" s="1"/>
      <c r="I6" s="1"/>
      <c r="J6" s="1"/>
      <c r="K6" s="3" t="s">
        <v>3</v>
      </c>
      <c r="L6" s="1"/>
      <c r="M6" s="1"/>
      <c r="N6" s="1"/>
      <c r="O6" s="1"/>
      <c r="P6" s="1"/>
    </row>
    <row r="7" spans="1:16" ht="21" customHeight="1">
      <c r="A7" s="1"/>
      <c r="B7" s="1"/>
      <c r="C7" s="71"/>
      <c r="D7" s="72"/>
      <c r="E7" s="72"/>
      <c r="F7" s="72"/>
      <c r="G7" s="73"/>
      <c r="H7" s="1"/>
      <c r="I7" s="1"/>
      <c r="J7" s="1"/>
      <c r="K7" s="7"/>
      <c r="L7" s="1"/>
      <c r="M7" s="1"/>
      <c r="N7" s="1"/>
      <c r="O7" s="1"/>
      <c r="P7" s="1"/>
    </row>
    <row r="8" spans="1:16" ht="18" customHeight="1">
      <c r="A8" s="1"/>
      <c r="B8" s="1"/>
      <c r="C8" s="8"/>
      <c r="D8" s="1"/>
      <c r="E8" s="1"/>
      <c r="F8" s="1"/>
      <c r="G8" s="1"/>
      <c r="H8" s="1"/>
      <c r="I8" s="1"/>
      <c r="J8" s="1"/>
      <c r="K8" s="1"/>
      <c r="L8" s="1"/>
      <c r="M8" s="1"/>
      <c r="N8" s="1"/>
      <c r="O8" s="1"/>
      <c r="P8" s="1"/>
    </row>
    <row r="9" spans="1:16" ht="23" customHeight="1">
      <c r="A9" s="1"/>
      <c r="B9" s="1"/>
      <c r="C9" s="9" t="s">
        <v>4</v>
      </c>
      <c r="D9" s="10" t="s">
        <v>5</v>
      </c>
      <c r="E9" s="11" t="s">
        <v>6</v>
      </c>
      <c r="F9" s="12" t="s">
        <v>7</v>
      </c>
      <c r="G9" s="13" t="s">
        <v>8</v>
      </c>
      <c r="H9" s="14" t="s">
        <v>5</v>
      </c>
      <c r="I9" s="15" t="s">
        <v>7</v>
      </c>
      <c r="J9" s="1"/>
      <c r="K9" s="74" t="s">
        <v>9</v>
      </c>
      <c r="L9" s="75"/>
      <c r="M9" s="75"/>
      <c r="N9" s="1"/>
      <c r="O9" s="1"/>
      <c r="P9" s="1"/>
    </row>
    <row r="10" spans="1:16" ht="24" customHeight="1">
      <c r="A10" s="1"/>
      <c r="B10" s="16">
        <v>1</v>
      </c>
      <c r="C10" s="24" t="s">
        <v>41</v>
      </c>
      <c r="D10" s="17">
        <v>430</v>
      </c>
      <c r="E10" s="18"/>
      <c r="F10" s="19">
        <v>430</v>
      </c>
      <c r="G10" s="20">
        <v>120</v>
      </c>
      <c r="H10" s="21">
        <f t="shared" ref="H10:H15" si="0">D10/1000*G10</f>
        <v>51.6</v>
      </c>
      <c r="I10" s="22">
        <f t="shared" ref="I10:I15" si="1">F10/1000*G10</f>
        <v>51.6</v>
      </c>
      <c r="J10" s="1"/>
      <c r="K10" s="97" t="s">
        <v>60</v>
      </c>
      <c r="L10" s="98"/>
      <c r="M10" s="59">
        <f>M13/D20*1000</f>
        <v>72.574898785425106</v>
      </c>
      <c r="N10" s="1"/>
      <c r="O10" s="1"/>
      <c r="P10" s="1"/>
    </row>
    <row r="11" spans="1:16" ht="24" customHeight="1">
      <c r="A11" s="1"/>
      <c r="B11" s="16">
        <v>2</v>
      </c>
      <c r="C11" s="24" t="s">
        <v>51</v>
      </c>
      <c r="D11" s="25">
        <v>450</v>
      </c>
      <c r="E11" s="18"/>
      <c r="F11" s="19">
        <v>400</v>
      </c>
      <c r="G11" s="26">
        <v>0</v>
      </c>
      <c r="H11" s="21">
        <f t="shared" si="0"/>
        <v>0</v>
      </c>
      <c r="I11" s="27">
        <f t="shared" si="1"/>
        <v>0</v>
      </c>
      <c r="J11" s="1"/>
      <c r="K11" s="76" t="s">
        <v>10</v>
      </c>
      <c r="L11" s="77"/>
      <c r="M11" s="58">
        <f>SUM(I10:I17)+M12</f>
        <v>89.63</v>
      </c>
      <c r="N11" s="1"/>
      <c r="O11" s="1"/>
      <c r="P11" s="1"/>
    </row>
    <row r="12" spans="1:16" ht="24" customHeight="1">
      <c r="A12" s="1"/>
      <c r="B12" s="16">
        <v>3</v>
      </c>
      <c r="C12" s="24" t="s">
        <v>52</v>
      </c>
      <c r="D12" s="25">
        <v>100</v>
      </c>
      <c r="E12" s="18"/>
      <c r="F12" s="19">
        <v>100</v>
      </c>
      <c r="G12" s="26">
        <v>110</v>
      </c>
      <c r="H12" s="21">
        <f t="shared" si="0"/>
        <v>11</v>
      </c>
      <c r="I12" s="27">
        <f t="shared" si="1"/>
        <v>11</v>
      </c>
      <c r="J12" s="1"/>
      <c r="K12" s="76" t="s">
        <v>11</v>
      </c>
      <c r="L12" s="77"/>
      <c r="M12" s="28">
        <f>H20-I20</f>
        <v>0</v>
      </c>
      <c r="N12" s="1"/>
      <c r="O12" s="1"/>
      <c r="P12" s="1"/>
    </row>
    <row r="13" spans="1:16" ht="24" customHeight="1">
      <c r="A13" s="1"/>
      <c r="B13" s="16">
        <v>4</v>
      </c>
      <c r="C13" s="24" t="s">
        <v>53</v>
      </c>
      <c r="D13" s="25">
        <v>50</v>
      </c>
      <c r="E13" s="18"/>
      <c r="F13" s="19">
        <v>50</v>
      </c>
      <c r="G13" s="26">
        <v>120</v>
      </c>
      <c r="H13" s="21">
        <f t="shared" si="0"/>
        <v>6</v>
      </c>
      <c r="I13" s="27">
        <f t="shared" si="1"/>
        <v>6</v>
      </c>
      <c r="J13" s="1"/>
      <c r="K13" s="78" t="s">
        <v>12</v>
      </c>
      <c r="L13" s="79"/>
      <c r="M13" s="29">
        <f>M11-M12</f>
        <v>89.63</v>
      </c>
      <c r="N13" s="1"/>
      <c r="O13" s="1"/>
      <c r="P13" s="1"/>
    </row>
    <row r="14" spans="1:16" ht="24" customHeight="1">
      <c r="A14" s="1"/>
      <c r="B14" s="16">
        <v>5</v>
      </c>
      <c r="C14" s="24" t="s">
        <v>42</v>
      </c>
      <c r="D14" s="25">
        <v>150</v>
      </c>
      <c r="E14" s="18"/>
      <c r="F14" s="19">
        <v>150</v>
      </c>
      <c r="G14" s="26">
        <v>61</v>
      </c>
      <c r="H14" s="21">
        <f t="shared" si="0"/>
        <v>9.15</v>
      </c>
      <c r="I14" s="27">
        <f t="shared" si="1"/>
        <v>9.15</v>
      </c>
      <c r="J14" s="1"/>
      <c r="K14" s="30"/>
      <c r="L14" s="31"/>
      <c r="M14" s="32"/>
      <c r="N14" s="1"/>
      <c r="O14" s="1"/>
      <c r="P14" s="1"/>
    </row>
    <row r="15" spans="1:16" ht="24" customHeight="1">
      <c r="A15" s="1"/>
      <c r="B15" s="16">
        <v>6</v>
      </c>
      <c r="C15" s="24" t="s">
        <v>54</v>
      </c>
      <c r="D15" s="25">
        <v>55</v>
      </c>
      <c r="E15" s="18"/>
      <c r="F15" s="19">
        <v>55</v>
      </c>
      <c r="G15" s="26">
        <v>216</v>
      </c>
      <c r="H15" s="21">
        <f t="shared" si="0"/>
        <v>11.88</v>
      </c>
      <c r="I15" s="27">
        <f t="shared" si="1"/>
        <v>11.88</v>
      </c>
      <c r="J15" s="1"/>
      <c r="K15" s="94" t="s">
        <v>57</v>
      </c>
      <c r="L15" s="95"/>
      <c r="M15" s="96"/>
      <c r="N15" s="1"/>
      <c r="O15" s="1"/>
      <c r="P15" s="1"/>
    </row>
    <row r="16" spans="1:16" ht="24" customHeight="1">
      <c r="A16" s="1"/>
      <c r="B16" s="16">
        <v>7</v>
      </c>
      <c r="C16" s="56"/>
      <c r="D16" s="25"/>
      <c r="E16" s="18"/>
      <c r="F16" s="19"/>
      <c r="G16" s="26"/>
      <c r="H16" s="21"/>
      <c r="I16" s="27"/>
      <c r="J16" s="1"/>
      <c r="K16" s="84" t="s">
        <v>58</v>
      </c>
      <c r="L16" s="84"/>
      <c r="M16" s="60">
        <v>0.22800000000000001</v>
      </c>
      <c r="N16" s="1"/>
      <c r="O16" s="1"/>
      <c r="P16" s="1"/>
    </row>
    <row r="17" spans="1:16" ht="24" customHeight="1">
      <c r="A17" s="1"/>
      <c r="B17" s="16">
        <v>8</v>
      </c>
      <c r="C17" s="24"/>
      <c r="D17" s="25"/>
      <c r="E17" s="18"/>
      <c r="F17" s="19"/>
      <c r="G17" s="26"/>
      <c r="H17" s="21"/>
      <c r="I17" s="27"/>
      <c r="J17" s="1"/>
      <c r="K17" s="84" t="s">
        <v>59</v>
      </c>
      <c r="L17" s="84"/>
      <c r="M17" s="61">
        <f>(D10+D11+D12+D13)*M16</f>
        <v>234.84</v>
      </c>
      <c r="N17" s="1"/>
      <c r="O17" s="1"/>
      <c r="P17" s="1"/>
    </row>
    <row r="18" spans="1:16" ht="24" customHeight="1">
      <c r="A18" s="1"/>
      <c r="B18" s="16">
        <v>9</v>
      </c>
      <c r="C18" s="24"/>
      <c r="D18" s="25"/>
      <c r="E18" s="18"/>
      <c r="F18" s="19"/>
      <c r="G18" s="26"/>
      <c r="H18" s="21"/>
      <c r="I18" s="27"/>
      <c r="J18" s="1"/>
      <c r="K18" s="88" t="s">
        <v>21</v>
      </c>
      <c r="L18" s="88"/>
      <c r="M18" s="47">
        <f>D20-M17</f>
        <v>1000.16</v>
      </c>
      <c r="N18" s="1"/>
      <c r="O18" s="1"/>
      <c r="P18" s="1"/>
    </row>
    <row r="19" spans="1:16" ht="21" customHeight="1">
      <c r="A19" s="1"/>
      <c r="B19" s="16"/>
      <c r="C19" s="36"/>
      <c r="D19" s="37"/>
      <c r="E19" s="38"/>
      <c r="F19" s="39"/>
      <c r="G19" s="40"/>
      <c r="H19" s="40"/>
      <c r="I19" s="41"/>
      <c r="J19" s="1"/>
      <c r="K19" s="1"/>
      <c r="L19" s="1"/>
      <c r="M19" s="1"/>
      <c r="N19" s="1"/>
      <c r="O19" s="1"/>
      <c r="P19" s="1"/>
    </row>
    <row r="20" spans="1:16" ht="21" customHeight="1">
      <c r="A20" s="1"/>
      <c r="B20" s="16"/>
      <c r="C20" s="42" t="s">
        <v>20</v>
      </c>
      <c r="D20" s="43">
        <f>SUM(D10:D17)</f>
        <v>1235</v>
      </c>
      <c r="E20" s="44"/>
      <c r="F20" s="44"/>
      <c r="G20" s="45"/>
      <c r="H20" s="46">
        <f>SUM(H10:H17)</f>
        <v>89.63</v>
      </c>
      <c r="I20" s="46">
        <f>SUM(I10:I17)</f>
        <v>89.63</v>
      </c>
      <c r="J20" s="1"/>
      <c r="K20" s="1"/>
      <c r="L20" s="1"/>
      <c r="M20" s="1"/>
      <c r="N20" s="1"/>
      <c r="O20" s="1"/>
      <c r="P20" s="1"/>
    </row>
    <row r="21" spans="1:16" ht="21" customHeight="1">
      <c r="A21" s="1"/>
      <c r="B21" s="16"/>
      <c r="C21" s="48"/>
      <c r="D21" s="49"/>
      <c r="E21" s="49"/>
      <c r="F21" s="48"/>
      <c r="G21" s="49"/>
      <c r="H21" s="48"/>
      <c r="I21" s="48"/>
      <c r="J21" s="50"/>
      <c r="K21" s="1"/>
      <c r="L21" s="1"/>
      <c r="M21" s="1"/>
      <c r="N21" s="1"/>
      <c r="O21" s="1"/>
      <c r="P21" s="1"/>
    </row>
    <row r="22" spans="1:16" ht="21" customHeight="1">
      <c r="A22" s="1"/>
      <c r="B22" s="16"/>
      <c r="C22" s="48" t="s">
        <v>22</v>
      </c>
      <c r="D22" s="49"/>
      <c r="E22" s="49"/>
      <c r="F22" s="48"/>
      <c r="G22" s="49"/>
      <c r="H22" s="48"/>
      <c r="I22" s="48"/>
      <c r="J22" s="50"/>
      <c r="K22" s="1"/>
      <c r="L22" s="1"/>
      <c r="M22" s="1"/>
      <c r="N22" s="1"/>
      <c r="O22" s="1"/>
      <c r="P22" s="1"/>
    </row>
    <row r="23" spans="1:16" ht="21" customHeight="1">
      <c r="A23" s="1"/>
      <c r="B23" s="16"/>
      <c r="C23" s="51"/>
      <c r="D23" s="52"/>
      <c r="E23" s="52"/>
      <c r="F23" s="53"/>
      <c r="G23" s="53"/>
      <c r="H23" s="53"/>
      <c r="I23" s="53"/>
      <c r="J23" s="1"/>
      <c r="K23" s="54"/>
      <c r="L23" s="54"/>
      <c r="M23" s="54"/>
      <c r="N23" s="1"/>
      <c r="O23" s="1"/>
      <c r="P23" s="1"/>
    </row>
    <row r="24" spans="1:16" ht="30" customHeight="1">
      <c r="A24" s="1"/>
      <c r="B24" s="1"/>
      <c r="C24" s="93" t="s">
        <v>56</v>
      </c>
      <c r="D24" s="92"/>
      <c r="E24" s="92"/>
      <c r="F24" s="92"/>
      <c r="G24" s="92"/>
      <c r="H24" s="1"/>
      <c r="I24" s="54"/>
      <c r="J24" s="54"/>
      <c r="K24" s="54"/>
      <c r="L24" s="54"/>
      <c r="M24" s="54"/>
      <c r="N24" s="1"/>
      <c r="O24" s="1"/>
      <c r="P24" s="1"/>
    </row>
    <row r="25" spans="1:16" ht="15.5" customHeight="1">
      <c r="A25" s="1"/>
      <c r="B25" s="1"/>
      <c r="C25" s="92"/>
      <c r="D25" s="92"/>
      <c r="E25" s="92"/>
      <c r="F25" s="92"/>
      <c r="G25" s="92"/>
      <c r="H25" s="1"/>
      <c r="I25" s="1"/>
      <c r="J25" s="54"/>
      <c r="K25" s="1"/>
      <c r="L25" s="1"/>
      <c r="M25" s="1"/>
      <c r="N25" s="1"/>
      <c r="O25" s="1"/>
      <c r="P25" s="1"/>
    </row>
    <row r="26" spans="1:16" ht="203" customHeight="1">
      <c r="A26" s="1"/>
      <c r="B26" s="1"/>
      <c r="C26" s="92"/>
      <c r="D26" s="92"/>
      <c r="E26" s="92"/>
      <c r="F26" s="92"/>
      <c r="G26" s="92"/>
      <c r="H26" s="1"/>
      <c r="I26" s="1"/>
      <c r="J26" s="54"/>
      <c r="K26" s="1"/>
      <c r="L26" s="1"/>
      <c r="M26" s="1"/>
      <c r="N26" s="1"/>
      <c r="O26" s="1"/>
      <c r="P26" s="1"/>
    </row>
    <row r="27" spans="1:16">
      <c r="A27" s="1"/>
      <c r="B27" s="1"/>
      <c r="C27" s="1"/>
      <c r="D27" s="1"/>
      <c r="E27" s="1"/>
      <c r="F27" s="1"/>
      <c r="G27" s="1"/>
      <c r="H27" s="1"/>
      <c r="I27" s="1"/>
      <c r="J27" s="54"/>
      <c r="K27" s="1"/>
      <c r="L27" s="1"/>
      <c r="M27" s="1"/>
      <c r="N27" s="1"/>
      <c r="O27" s="1"/>
      <c r="P27" s="1"/>
    </row>
    <row r="28" spans="1:16">
      <c r="A28" s="1"/>
      <c r="B28" s="1"/>
      <c r="C28" s="1"/>
      <c r="D28" s="1"/>
      <c r="E28" s="1"/>
      <c r="F28" s="1"/>
      <c r="G28" s="1"/>
      <c r="H28" s="1"/>
      <c r="I28" s="1"/>
      <c r="J28" s="54"/>
      <c r="K28" s="1"/>
      <c r="L28" s="1"/>
      <c r="M28" s="1"/>
      <c r="N28" s="1"/>
      <c r="O28" s="1"/>
      <c r="P28" s="1"/>
    </row>
    <row r="29" spans="1:16">
      <c r="A29" s="1"/>
      <c r="B29" s="1"/>
      <c r="C29" s="1"/>
      <c r="D29" s="1"/>
      <c r="E29" s="1"/>
      <c r="F29" s="1"/>
      <c r="G29" s="1"/>
      <c r="H29" s="1"/>
      <c r="I29" s="1"/>
      <c r="J29" s="1"/>
      <c r="K29" s="1"/>
      <c r="L29" s="1"/>
      <c r="M29" s="1"/>
      <c r="N29" s="1"/>
      <c r="O29" s="1"/>
      <c r="P29" s="1"/>
    </row>
    <row r="30" spans="1:16">
      <c r="A30" s="1"/>
      <c r="B30" s="1"/>
      <c r="C30" s="1"/>
      <c r="D30" s="1"/>
      <c r="E30" s="1"/>
      <c r="F30" s="1"/>
      <c r="G30" s="1"/>
      <c r="H30" s="1"/>
      <c r="I30" s="1"/>
      <c r="J30" s="1"/>
      <c r="K30" s="1"/>
      <c r="L30" s="1"/>
      <c r="M30" s="1"/>
      <c r="N30" s="1"/>
      <c r="O30" s="1"/>
      <c r="P30" s="1"/>
    </row>
    <row r="31" spans="1:16" ht="79" customHeight="1">
      <c r="A31" s="1"/>
      <c r="B31" s="1"/>
      <c r="C31" s="1"/>
      <c r="D31" s="1"/>
      <c r="E31" s="1"/>
      <c r="F31" s="1"/>
      <c r="G31" s="1"/>
      <c r="H31" s="1"/>
      <c r="I31" s="1"/>
      <c r="J31" s="1"/>
      <c r="K31" s="1"/>
      <c r="L31" s="1"/>
      <c r="M31" s="1"/>
      <c r="N31" s="1"/>
      <c r="O31" s="1"/>
      <c r="P31" s="1"/>
    </row>
    <row r="32" spans="1:16">
      <c r="A32" s="1"/>
      <c r="B32" s="1"/>
      <c r="C32" s="1"/>
      <c r="D32" s="1"/>
      <c r="E32" s="1"/>
      <c r="F32" s="1"/>
      <c r="G32" s="1"/>
      <c r="H32" s="1"/>
      <c r="I32" s="1"/>
      <c r="J32" s="1"/>
      <c r="K32" s="1"/>
      <c r="L32" s="1"/>
      <c r="M32" s="1"/>
      <c r="N32" s="1"/>
      <c r="O32" s="1"/>
      <c r="P32" s="1"/>
    </row>
    <row r="33" spans="1:16">
      <c r="A33" s="1"/>
      <c r="B33" s="1"/>
      <c r="C33" s="1"/>
      <c r="D33" s="1"/>
      <c r="E33" s="1"/>
      <c r="F33" s="1"/>
      <c r="G33" s="1"/>
      <c r="H33" s="1"/>
      <c r="I33" s="1"/>
      <c r="J33" s="1"/>
      <c r="K33" s="1"/>
      <c r="L33" s="1"/>
      <c r="M33" s="1"/>
      <c r="N33" s="1"/>
      <c r="O33" s="1"/>
      <c r="P33" s="1"/>
    </row>
    <row r="34" spans="1:16">
      <c r="A34" s="1"/>
      <c r="B34" s="1"/>
      <c r="C34" s="1"/>
      <c r="D34" s="1"/>
      <c r="E34" s="1"/>
      <c r="F34" s="1"/>
      <c r="G34" s="1"/>
      <c r="H34" s="1"/>
      <c r="I34" s="1"/>
      <c r="J34" s="1"/>
      <c r="K34" s="1"/>
      <c r="L34" s="1"/>
      <c r="M34" s="1"/>
      <c r="N34" s="1"/>
      <c r="O34" s="1"/>
      <c r="P34" s="1"/>
    </row>
    <row r="35" spans="1:16">
      <c r="A35" s="1"/>
      <c r="B35" s="1"/>
      <c r="C35" s="1"/>
      <c r="D35" s="1"/>
      <c r="E35" s="1"/>
      <c r="F35" s="1"/>
      <c r="G35" s="1"/>
      <c r="H35" s="1"/>
      <c r="I35" s="1"/>
      <c r="J35" s="1"/>
      <c r="K35" s="1"/>
      <c r="L35" s="1"/>
      <c r="M35" s="1"/>
      <c r="N35" s="1"/>
      <c r="O35" s="1"/>
      <c r="P35" s="1"/>
    </row>
    <row r="36" spans="1:16">
      <c r="A36" s="1"/>
      <c r="B36" s="1"/>
      <c r="C36" s="1"/>
      <c r="D36" s="1"/>
      <c r="E36" s="1"/>
      <c r="F36" s="1"/>
      <c r="G36" s="1"/>
      <c r="H36" s="1"/>
      <c r="I36" s="1"/>
      <c r="J36" s="1"/>
      <c r="K36" s="1"/>
      <c r="L36" s="1"/>
      <c r="M36" s="1"/>
      <c r="N36" s="1"/>
      <c r="O36" s="1"/>
      <c r="P36" s="1"/>
    </row>
    <row r="37" spans="1:16">
      <c r="A37" s="1"/>
      <c r="B37" s="1"/>
      <c r="C37" s="1"/>
      <c r="D37" s="1"/>
      <c r="E37" s="1"/>
      <c r="F37" s="1"/>
      <c r="G37" s="1"/>
      <c r="H37" s="1"/>
      <c r="I37" s="1"/>
      <c r="J37" s="1"/>
      <c r="K37" s="1"/>
      <c r="L37" s="1"/>
      <c r="M37" s="1"/>
      <c r="N37" s="1"/>
      <c r="O37" s="1"/>
      <c r="P37" s="1"/>
    </row>
    <row r="38" spans="1:16">
      <c r="A38" s="1"/>
      <c r="B38" s="1"/>
      <c r="C38" s="1"/>
      <c r="D38" s="1"/>
      <c r="E38" s="1"/>
      <c r="F38" s="1"/>
      <c r="G38" s="1"/>
      <c r="H38" s="1"/>
      <c r="I38" s="1"/>
      <c r="J38" s="1"/>
      <c r="K38" s="1"/>
      <c r="L38" s="1"/>
      <c r="M38" s="1"/>
      <c r="N38" s="1"/>
      <c r="O38" s="1"/>
      <c r="P38" s="1"/>
    </row>
    <row r="39" spans="1:16">
      <c r="A39" s="1"/>
      <c r="B39" s="1"/>
      <c r="C39" s="1"/>
      <c r="D39" s="1"/>
      <c r="E39" s="1"/>
      <c r="F39" s="1"/>
      <c r="G39" s="1"/>
      <c r="H39" s="1"/>
      <c r="I39" s="1"/>
      <c r="J39" s="1"/>
      <c r="K39" s="1"/>
      <c r="L39" s="1"/>
      <c r="M39" s="1"/>
      <c r="N39" s="1"/>
      <c r="O39" s="1"/>
      <c r="P39" s="1"/>
    </row>
    <row r="40" spans="1:16">
      <c r="A40" s="1"/>
      <c r="B40" s="1"/>
      <c r="C40" s="1"/>
      <c r="D40" s="1"/>
      <c r="E40" s="1"/>
      <c r="F40" s="1"/>
      <c r="G40" s="1"/>
      <c r="H40" s="1"/>
      <c r="I40" s="1"/>
      <c r="J40" s="1"/>
      <c r="N40" s="1"/>
      <c r="O40" s="1"/>
      <c r="P40" s="1"/>
    </row>
    <row r="41" spans="1:16">
      <c r="A41" s="1"/>
      <c r="B41" s="1"/>
      <c r="C41" s="1"/>
      <c r="D41" s="1"/>
      <c r="E41" s="1"/>
      <c r="F41" s="1"/>
      <c r="G41" s="1"/>
      <c r="H41" s="1"/>
      <c r="I41" s="1"/>
      <c r="J41" s="1"/>
      <c r="N41" s="1"/>
      <c r="O41" s="1"/>
      <c r="P41" s="1"/>
    </row>
    <row r="42" spans="1:16">
      <c r="A42" s="1"/>
      <c r="B42" s="1"/>
      <c r="C42" s="1"/>
      <c r="D42" s="1"/>
      <c r="E42" s="1"/>
      <c r="F42" s="1"/>
      <c r="G42" s="1"/>
      <c r="H42" s="1"/>
      <c r="I42" s="1"/>
      <c r="J42" s="1"/>
      <c r="N42" s="1"/>
      <c r="O42" s="1"/>
      <c r="P42" s="1"/>
    </row>
    <row r="43" spans="1:16">
      <c r="J43" s="1"/>
    </row>
  </sheetData>
  <mergeCells count="14">
    <mergeCell ref="K11:L11"/>
    <mergeCell ref="K10:L10"/>
    <mergeCell ref="C2:G2"/>
    <mergeCell ref="C3:G4"/>
    <mergeCell ref="C5:G5"/>
    <mergeCell ref="C6:G7"/>
    <mergeCell ref="K9:M9"/>
    <mergeCell ref="K12:L12"/>
    <mergeCell ref="K13:L13"/>
    <mergeCell ref="K17:L17"/>
    <mergeCell ref="C24:G26"/>
    <mergeCell ref="K15:M15"/>
    <mergeCell ref="K16:L16"/>
    <mergeCell ref="K18:L18"/>
  </mergeCells>
  <hyperlinks>
    <hyperlink ref="K6" r:id="rId1" xr:uid="{2F2D5F84-DA78-4940-8580-9BF071B3F2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4</vt:i4>
      </vt:variant>
    </vt:vector>
  </HeadingPairs>
  <TitlesOfParts>
    <vt:vector size="4" baseType="lpstr">
      <vt:lpstr>Отдача</vt:lpstr>
      <vt:lpstr>ПФ 1</vt:lpstr>
      <vt:lpstr>ПФ 2</vt:lpstr>
      <vt:lpstr>ПФ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Павел Марков</dc:creator>
  <cp:lastModifiedBy>Павел Марков</cp:lastModifiedBy>
  <dcterms:created xsi:type="dcterms:W3CDTF">2021-07-24T04:04:21Z</dcterms:created>
  <dcterms:modified xsi:type="dcterms:W3CDTF">2022-04-03T02:18:46Z</dcterms:modified>
</cp:coreProperties>
</file>