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DA839D4C-DFCA-7E47-AAC6-ED25C8048940}" xr6:coauthVersionLast="45" xr6:coauthVersionMax="45" xr10:uidLastSave="{00000000-0000-0000-0000-000000000000}"/>
  <bookViews>
    <workbookView xWindow="3880" yWindow="460" windowWidth="32760" windowHeight="21780" tabRatio="550" activeTab="1" xr2:uid="{00000000-000D-0000-FFFF-FFFF00000000}"/>
  </bookViews>
  <sheets>
    <sheet name="Инструкция" sheetId="7" r:id="rId1"/>
    <sheet name="Общий бюджет" sheetId="1" r:id="rId2"/>
    <sheet name="Инвестиционные расходы" sheetId="3" r:id="rId3"/>
    <sheet name="Данные диаграммы" sheetId="2" state="hidden" r:id="rId4"/>
  </sheets>
  <externalReferences>
    <externalReference r:id="rId5"/>
  </externalReferences>
  <definedNames>
    <definedName name="_xlnm.Print_Titles" localSheetId="1">'Общий бюджет'!$19:$20</definedName>
    <definedName name="ОбщиеДоходыЗаМесяц">'Общий бюджет'!$H$9</definedName>
    <definedName name="ОбщиеРасходыЗаМесяц">'Общий бюджет'!$H$12</definedName>
    <definedName name="ОбщиеСбереженияЗаМесяц">'Общий бюджет'!$H$16</definedName>
    <definedName name="ЯкорьТаблицы">[1]!Список[[#Headers],[ 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K24" i="1" l="1"/>
  <c r="K23" i="1"/>
  <c r="K22" i="1"/>
  <c r="F10" i="3"/>
  <c r="F13" i="3"/>
  <c r="F30" i="3" l="1"/>
  <c r="F15" i="3" l="1"/>
  <c r="M23" i="1"/>
  <c r="F23" i="3" l="1"/>
  <c r="F12" i="3" s="1"/>
  <c r="M22" i="1" l="1"/>
  <c r="F18" i="3"/>
  <c r="F8" i="3" s="1"/>
  <c r="M24" i="1"/>
  <c r="E21" i="1"/>
  <c r="F21" i="1"/>
  <c r="M19" i="1" l="1"/>
  <c r="I23" i="1" s="1"/>
  <c r="I21" i="1"/>
  <c r="I19" i="1" s="1"/>
  <c r="I24" i="1"/>
  <c r="F19" i="1"/>
  <c r="I22" i="1"/>
  <c r="H9" i="1"/>
  <c r="H12" i="1" l="1"/>
  <c r="H16" i="1" s="1"/>
  <c r="J42" i="1"/>
  <c r="H18" i="1" l="1"/>
  <c r="H14" i="1"/>
  <c r="B6" i="2"/>
  <c r="B5" i="2"/>
  <c r="B4" i="2" s="1"/>
</calcChain>
</file>

<file path=xl/sharedStrings.xml><?xml version="1.0" encoding="utf-8"?>
<sst xmlns="http://schemas.openxmlformats.org/spreadsheetml/2006/main" count="62" uniqueCount="56">
  <si>
    <t>Соотношение расходов и доходов</t>
  </si>
  <si>
    <t>Доходы за месяц</t>
  </si>
  <si>
    <t>СУММА</t>
  </si>
  <si>
    <t>Сводка</t>
  </si>
  <si>
    <t>ОБЩИЕ ДОХОДЫ ЗА МЕСЯЦ</t>
  </si>
  <si>
    <t>ОБЩИЕ РАСХОДЫ ЗА МЕСЯЦ</t>
  </si>
  <si>
    <t xml:space="preserve"> </t>
  </si>
  <si>
    <t>ДАННЫЕ ДИАГРАММЫ</t>
  </si>
  <si>
    <t>Инвестиционные расходы</t>
  </si>
  <si>
    <t>Средний чек</t>
  </si>
  <si>
    <t>Продажи в день</t>
  </si>
  <si>
    <t>Операционные расходы</t>
  </si>
  <si>
    <t>Наименование</t>
  </si>
  <si>
    <t>Стоимость</t>
  </si>
  <si>
    <t>Коментарии</t>
  </si>
  <si>
    <t>Мелкие рекламные материалы</t>
  </si>
  <si>
    <t>Медиа контент</t>
  </si>
  <si>
    <t>Выручка в день</t>
  </si>
  <si>
    <t>Статья</t>
  </si>
  <si>
    <t>ПРОЧЕЕ</t>
  </si>
  <si>
    <t>Запас прочности</t>
  </si>
  <si>
    <t>ЧИСТАЯ ПРИБЫЛЬ</t>
  </si>
  <si>
    <t>Стоимость за м²</t>
  </si>
  <si>
    <t>Реклама в соц сетях (бюджет)</t>
  </si>
  <si>
    <t>PR и реклама на 3 мес</t>
  </si>
  <si>
    <t>Единовременные инвестиции</t>
  </si>
  <si>
    <t>СММ менеджмент</t>
  </si>
  <si>
    <t>Прочее</t>
  </si>
  <si>
    <t>Всего</t>
  </si>
  <si>
    <t>ПРИБЫЛЬ С УЧЁТОМ ВОЗВРАТА ИНВЕСТИЦИЙ</t>
  </si>
  <si>
    <t>Оборот</t>
  </si>
  <si>
    <t>М²</t>
  </si>
  <si>
    <r>
      <rPr>
        <sz val="20"/>
        <color rgb="FFFF0000"/>
        <rFont val="Tahoma (Заголовки)_x0000_"/>
        <charset val="204"/>
      </rPr>
      <t>MENU-</t>
    </r>
    <r>
      <rPr>
        <sz val="20"/>
        <color theme="0"/>
        <rFont val="Tahoma"/>
        <family val="2"/>
        <scheme val="major"/>
      </rPr>
      <t>Store.ru | Готовое меню для бизнеса</t>
    </r>
  </si>
  <si>
    <t>Инструкция</t>
  </si>
  <si>
    <r>
      <rPr>
        <sz val="14"/>
        <color rgb="FFFF0000"/>
        <rFont val="Tahoma (Заголовки)_x0000_"/>
        <charset val="204"/>
      </rPr>
      <t>MENU-</t>
    </r>
    <r>
      <rPr>
        <sz val="14"/>
        <color theme="0"/>
        <rFont val="Tahoma"/>
        <family val="2"/>
        <scheme val="major"/>
      </rPr>
      <t>Store.ru | Готовое меню для бизнеса</t>
    </r>
  </si>
  <si>
    <t>Этот цевт выделяет цифры задействованы в формулах, в основном это суммы того или иного списка цен. Их менять нельзя, они считаются автоматически.</t>
  </si>
  <si>
    <t>Данным цветом выделены цифры которые НЕ задействованы в той или иной формуле, их можно свободно менять. На их место нужно вписывать Вашу актуальную стоимость</t>
  </si>
  <si>
    <t>Налоговая ставка (%)</t>
  </si>
  <si>
    <t>Налог</t>
  </si>
  <si>
    <t>Операционный бюджет на рекламу (% от оборота)</t>
  </si>
  <si>
    <t>Срок окупаемости (мес.)</t>
  </si>
  <si>
    <t>Link</t>
  </si>
  <si>
    <t>Этот цевт выделяет гиперссылки в докупенте. При нажатии открывает нужный раздел или товар в интернете</t>
  </si>
  <si>
    <t>Первичная задача заполнить все предстоящие расходы. Затем вы самостоятельно регулируете средний чек, кол-во продаж, себестоимость, рекламу, сроки возврата инвеститиций и прочие расходы, до получения желаемого результата на главной диаграмме.</t>
  </si>
  <si>
    <t>Брендирование упаковки</t>
  </si>
  <si>
    <t>Бренд-бук</t>
  </si>
  <si>
    <t>Запайщик</t>
  </si>
  <si>
    <t>Проработки</t>
  </si>
  <si>
    <t>Готовое меню</t>
  </si>
  <si>
    <t>Готовый сайт</t>
  </si>
  <si>
    <t>Контекстная реклама (бюджет)</t>
  </si>
  <si>
    <t>Выплаты производству</t>
  </si>
  <si>
    <t>Выплаты производству и доставке</t>
  </si>
  <si>
    <t>Рекламный бюджет</t>
  </si>
  <si>
    <t>Платёж окупаемости инвестиций (мес.)</t>
  </si>
  <si>
    <t>Бюджет аусторсинговой стратегии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</si>
</sst>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£&quot;#,##0"/>
    <numFmt numFmtId="165" formatCode="&quot;£&quot;#,##0.00"/>
    <numFmt numFmtId="166" formatCode="#,##0\ &quot;₽&quot;"/>
    <numFmt numFmtId="167" formatCode="#,##0.00\ &quot;₽&quot;"/>
    <numFmt numFmtId="168" formatCode="&quot;$&quot;#,##0.00"/>
  </numFmts>
  <fonts count="45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6"/>
      <name val="Century Gothic"/>
      <family val="3"/>
      <charset val="128"/>
      <scheme val="minor"/>
    </font>
    <font>
      <sz val="18"/>
      <color theme="3" tint="0.24994659260841701"/>
      <name val="Tahoma"/>
      <family val="2"/>
      <scheme val="major"/>
    </font>
    <font>
      <sz val="10"/>
      <color theme="8" tint="0.89996032593768116"/>
      <name val="Century Gothic"/>
      <family val="2"/>
      <scheme val="minor"/>
    </font>
    <font>
      <sz val="10"/>
      <color theme="3"/>
      <name val="Century Gothic"/>
      <family val="2"/>
      <scheme val="minor"/>
    </font>
    <font>
      <sz val="10"/>
      <color theme="3"/>
      <name val="Tahoma"/>
      <family val="2"/>
      <scheme val="major"/>
    </font>
    <font>
      <sz val="9"/>
      <color theme="8"/>
      <name val="Webdings"/>
      <family val="1"/>
      <charset val="2"/>
    </font>
    <font>
      <b/>
      <sz val="10"/>
      <color theme="3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0"/>
      <color theme="3" tint="0.24994659260841701"/>
      <name val="Century Gothic"/>
      <family val="1"/>
      <scheme val="minor"/>
    </font>
    <font>
      <u/>
      <sz val="10"/>
      <color theme="10"/>
      <name val="Century Gothic"/>
      <family val="2"/>
      <scheme val="minor"/>
    </font>
    <font>
      <sz val="14"/>
      <color theme="0"/>
      <name val="Tahoma"/>
      <family val="2"/>
      <charset val="204"/>
      <scheme val="major"/>
    </font>
    <font>
      <sz val="20"/>
      <color theme="0"/>
      <name val="Tahoma"/>
      <family val="2"/>
      <charset val="204"/>
      <scheme val="major"/>
    </font>
    <font>
      <sz val="20"/>
      <color rgb="FFFF0000"/>
      <name val="Tahoma (Заголовки)_x0000_"/>
      <charset val="204"/>
    </font>
    <font>
      <sz val="20"/>
      <color theme="3" tint="0.24994659260841701"/>
      <name val="Century Gothic"/>
      <family val="2"/>
      <scheme val="minor"/>
    </font>
    <font>
      <sz val="16"/>
      <color rgb="FF7030A0"/>
      <name val="Arial Unicode MS"/>
      <family val="2"/>
    </font>
    <font>
      <sz val="14"/>
      <color theme="3" tint="0.249977111117893"/>
      <name val="Arial Unicode MS"/>
      <family val="2"/>
    </font>
    <font>
      <sz val="36"/>
      <color rgb="FF7030A0"/>
      <name val="Arial Unicode MS"/>
      <family val="2"/>
    </font>
    <font>
      <sz val="14"/>
      <color rgb="FFFF0000"/>
      <name val="Tahoma (Заголовки)_x0000_"/>
      <charset val="204"/>
    </font>
    <font>
      <sz val="14"/>
      <color theme="0"/>
      <name val="Tahoma"/>
      <family val="2"/>
      <scheme val="major"/>
    </font>
    <font>
      <sz val="36"/>
      <color rgb="FFFF0000"/>
      <name val="Arial Unicode MS"/>
      <family val="2"/>
    </font>
    <font>
      <sz val="10"/>
      <color theme="3" tint="0.24994659260841701"/>
      <name val="Arial Unicode MS"/>
      <family val="2"/>
    </font>
    <font>
      <sz val="11"/>
      <color theme="3" tint="0.24994659260841701"/>
      <name val="Arial Unicode MS"/>
      <family val="2"/>
    </font>
    <font>
      <sz val="11"/>
      <color theme="4"/>
      <name val="Arial Unicode MS"/>
      <family val="2"/>
    </font>
    <font>
      <sz val="11"/>
      <color rgb="FFFF0000"/>
      <name val="Arial Unicode MS"/>
      <family val="2"/>
    </font>
    <font>
      <sz val="12"/>
      <color rgb="FF7030A0"/>
      <name val="Arial Unicode MS"/>
      <family val="2"/>
    </font>
    <font>
      <sz val="12"/>
      <color theme="3" tint="0.24994659260841701"/>
      <name val="Arial Unicode MS"/>
      <family val="2"/>
    </font>
    <font>
      <sz val="12"/>
      <color rgb="FFFF0000"/>
      <name val="Arial Unicode MS"/>
      <family val="2"/>
    </font>
    <font>
      <sz val="10"/>
      <color theme="3" tint="0.499984740745262"/>
      <name val="Arial Unicode MS"/>
      <family val="2"/>
    </font>
    <font>
      <sz val="10"/>
      <color rgb="FF7030A0"/>
      <name val="Arial Unicode MS"/>
      <family val="2"/>
    </font>
    <font>
      <u/>
      <sz val="11"/>
      <color rgb="FF0070C0"/>
      <name val="Arial Unicode MS"/>
      <family val="2"/>
    </font>
    <font>
      <b/>
      <sz val="12"/>
      <color rgb="FFC00000"/>
      <name val="Arial Unicode MS"/>
      <family val="2"/>
    </font>
    <font>
      <sz val="12"/>
      <color rgb="FFC00000"/>
      <name val="Arial Unicode MS"/>
      <family val="2"/>
    </font>
    <font>
      <sz val="13"/>
      <color rgb="FFC00000"/>
      <name val="Arial Unicode MS"/>
      <family val="2"/>
    </font>
    <font>
      <b/>
      <sz val="13"/>
      <color rgb="FFC00000"/>
      <name val="Arial Unicode MS"/>
      <family val="2"/>
    </font>
    <font>
      <b/>
      <sz val="14"/>
      <color rgb="FFC00000"/>
      <name val="Arial Unicode MS"/>
      <family val="2"/>
    </font>
    <font>
      <b/>
      <sz val="10"/>
      <color rgb="FFC00000"/>
      <name val="Arial Unicode MS"/>
      <family val="2"/>
    </font>
    <font>
      <u/>
      <sz val="36"/>
      <color rgb="FF0070C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1"/>
      </patternFill>
    </fill>
    <fill>
      <patternFill patternType="solid">
        <fgColor theme="2" tint="-9.9948118533890809E-2"/>
        <bgColor theme="2" tint="-9.9948118533890809E-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thin">
        <color theme="3" tint="0.499984740745262"/>
      </bottom>
      <diagonal/>
    </border>
    <border>
      <left/>
      <right/>
      <top style="thin">
        <color theme="3" tint="0.499984740745262"/>
      </top>
      <bottom/>
      <diagonal/>
    </border>
  </borders>
  <cellStyleXfs count="14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ont="0" applyFill="0" applyBorder="0" applyProtection="0">
      <alignment horizontal="left" indent="1"/>
    </xf>
    <xf numFmtId="0" fontId="13" fillId="0" borderId="0" applyNumberFormat="0" applyFill="0" applyBorder="0" applyAlignment="0" applyProtection="0">
      <alignment horizontal="left"/>
    </xf>
    <xf numFmtId="0" fontId="14" fillId="0" borderId="0" applyNumberFormat="0" applyFill="0" applyBorder="0" applyProtection="0">
      <alignment horizontal="left"/>
    </xf>
    <xf numFmtId="168" fontId="15" fillId="0" borderId="0" applyFont="0" applyFill="0" applyBorder="0" applyProtection="0">
      <alignment horizontal="right"/>
    </xf>
    <xf numFmtId="0" fontId="17" fillId="4" borderId="0" applyNumberFormat="0" applyFill="0" applyBorder="0" applyAlignment="0" applyProtection="0"/>
  </cellStyleXfs>
  <cellXfs count="82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0" fontId="0" fillId="4" borderId="0" xfId="0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9" fontId="7" fillId="4" borderId="0" xfId="0" applyNumberFormat="1" applyFont="1" applyAlignment="1">
      <alignment horizontal="left" vertical="center"/>
    </xf>
    <xf numFmtId="167" fontId="0" fillId="4" borderId="0" xfId="0" applyNumberFormat="1" applyFont="1" applyAlignment="1">
      <alignment horizontal="left"/>
    </xf>
    <xf numFmtId="166" fontId="3" fillId="4" borderId="0" xfId="4" applyNumberFormat="1" applyAlignment="1">
      <alignment horizontal="left" vertical="top"/>
    </xf>
    <xf numFmtId="0" fontId="0" fillId="6" borderId="3" xfId="0" applyNumberFormat="1" applyFont="1" applyFill="1" applyBorder="1" applyAlignment="1">
      <alignment horizontal="left" vertical="center"/>
    </xf>
    <xf numFmtId="166" fontId="0" fillId="4" borderId="0" xfId="0" applyNumberFormat="1" applyFont="1" applyAlignment="1">
      <alignment horizontal="left" vertical="center"/>
    </xf>
    <xf numFmtId="166" fontId="0" fillId="4" borderId="0" xfId="0" applyNumberFormat="1" applyFont="1" applyAlignment="1">
      <alignment horizontal="right" vertical="center" indent="1"/>
    </xf>
    <xf numFmtId="0" fontId="0" fillId="6" borderId="2" xfId="0" applyNumberFormat="1" applyFont="1" applyFill="1" applyBorder="1" applyAlignment="1">
      <alignment horizontal="left" vertical="center" indent="1"/>
    </xf>
    <xf numFmtId="0" fontId="0" fillId="4" borderId="0" xfId="0" applyFont="1" applyAlignment="1">
      <alignment horizontal="left" vertical="center" indent="1"/>
    </xf>
    <xf numFmtId="0" fontId="9" fillId="4" borderId="0" xfId="2" applyFont="1" applyAlignment="1">
      <alignment horizontal="left" vertical="center"/>
    </xf>
    <xf numFmtId="0" fontId="16" fillId="4" borderId="0" xfId="0" applyFont="1" applyAlignment="1">
      <alignment horizontal="left" vertical="center"/>
    </xf>
    <xf numFmtId="0" fontId="0" fillId="4" borderId="0" xfId="0" applyBorder="1"/>
    <xf numFmtId="0" fontId="18" fillId="3" borderId="0" xfId="1" applyFont="1" applyBorder="1">
      <alignment horizontal="left" vertical="center"/>
    </xf>
    <xf numFmtId="0" fontId="5" fillId="3" borderId="0" xfId="1" applyFont="1" applyBorder="1">
      <alignment horizontal="left" vertical="center"/>
    </xf>
    <xf numFmtId="0" fontId="19" fillId="3" borderId="0" xfId="1" applyFont="1" applyBorder="1">
      <alignment horizontal="left" vertical="center"/>
    </xf>
    <xf numFmtId="0" fontId="21" fillId="4" borderId="0" xfId="0" applyFont="1" applyAlignment="1">
      <alignment horizontal="left" vertical="center"/>
    </xf>
    <xf numFmtId="1" fontId="22" fillId="4" borderId="0" xfId="0" applyNumberFormat="1" applyFont="1" applyBorder="1" applyAlignment="1">
      <alignment horizontal="center"/>
    </xf>
    <xf numFmtId="166" fontId="24" fillId="4" borderId="0" xfId="0" applyNumberFormat="1" applyFont="1" applyBorder="1" applyAlignment="1">
      <alignment horizontal="center" vertical="center"/>
    </xf>
    <xf numFmtId="1" fontId="23" fillId="4" borderId="0" xfId="0" applyNumberFormat="1" applyFont="1" applyBorder="1" applyAlignment="1">
      <alignment horizontal="left" vertical="center" wrapText="1" indent="1"/>
    </xf>
    <xf numFmtId="0" fontId="0" fillId="4" borderId="4" xfId="0" applyBorder="1"/>
    <xf numFmtId="1" fontId="22" fillId="4" borderId="4" xfId="0" applyNumberFormat="1" applyFont="1" applyBorder="1" applyAlignment="1">
      <alignment horizontal="center"/>
    </xf>
    <xf numFmtId="0" fontId="29" fillId="4" borderId="0" xfId="0" applyFont="1" applyAlignment="1">
      <alignment horizontal="left" vertical="center"/>
    </xf>
    <xf numFmtId="0" fontId="29" fillId="6" borderId="2" xfId="0" applyFont="1" applyFill="1" applyBorder="1" applyAlignment="1">
      <alignment horizontal="left" vertical="center"/>
    </xf>
    <xf numFmtId="167" fontId="29" fillId="4" borderId="0" xfId="0" applyNumberFormat="1" applyFont="1" applyAlignment="1">
      <alignment horizontal="left" vertical="center"/>
    </xf>
    <xf numFmtId="0" fontId="29" fillId="6" borderId="1" xfId="0" applyFont="1" applyFill="1" applyBorder="1" applyAlignment="1">
      <alignment horizontal="left" vertical="center"/>
    </xf>
    <xf numFmtId="0" fontId="30" fillId="5" borderId="1" xfId="3" applyFont="1" applyFill="1" applyBorder="1" applyAlignment="1">
      <alignment horizontal="left" vertical="center"/>
    </xf>
    <xf numFmtId="166" fontId="30" fillId="5" borderId="1" xfId="3" applyNumberFormat="1" applyFont="1" applyFill="1" applyBorder="1" applyAlignment="1">
      <alignment horizontal="right" vertical="center" indent="1"/>
    </xf>
    <xf numFmtId="14" fontId="29" fillId="4" borderId="0" xfId="0" applyNumberFormat="1" applyFont="1" applyAlignment="1">
      <alignment horizontal="left"/>
    </xf>
    <xf numFmtId="167" fontId="29" fillId="4" borderId="0" xfId="0" applyNumberFormat="1" applyFont="1" applyAlignment="1">
      <alignment horizontal="left"/>
    </xf>
    <xf numFmtId="0" fontId="29" fillId="4" borderId="0" xfId="0" applyFont="1" applyAlignment="1">
      <alignment horizontal="left"/>
    </xf>
    <xf numFmtId="166" fontId="31" fillId="6" borderId="2" xfId="0" applyNumberFormat="1" applyFont="1" applyFill="1" applyBorder="1" applyAlignment="1">
      <alignment horizontal="right" vertical="center" indent="1"/>
    </xf>
    <xf numFmtId="166" fontId="31" fillId="6" borderId="1" xfId="0" applyNumberFormat="1" applyFont="1" applyFill="1" applyBorder="1" applyAlignment="1">
      <alignment horizontal="right" vertical="center" indent="1"/>
    </xf>
    <xf numFmtId="0" fontId="33" fillId="4" borderId="0" xfId="0" applyFont="1" applyAlignment="1">
      <alignment horizontal="left" vertical="center"/>
    </xf>
    <xf numFmtId="166" fontId="34" fillId="4" borderId="0" xfId="0" applyNumberFormat="1" applyFont="1" applyAlignment="1">
      <alignment horizontal="right" vertical="center" indent="1"/>
    </xf>
    <xf numFmtId="166" fontId="34" fillId="4" borderId="0" xfId="0" applyNumberFormat="1" applyFont="1" applyAlignment="1">
      <alignment horizontal="left" vertical="center"/>
    </xf>
    <xf numFmtId="0" fontId="32" fillId="4" borderId="0" xfId="0" applyFont="1" applyAlignment="1">
      <alignment horizontal="left" vertical="center"/>
    </xf>
    <xf numFmtId="0" fontId="35" fillId="4" borderId="1" xfId="3" applyFont="1" applyAlignment="1">
      <alignment horizontal="left" vertical="center"/>
    </xf>
    <xf numFmtId="0" fontId="35" fillId="4" borderId="0" xfId="0" applyFont="1" applyAlignment="1">
      <alignment horizontal="left" vertical="center"/>
    </xf>
    <xf numFmtId="0" fontId="35" fillId="5" borderId="1" xfId="3" applyFont="1" applyFill="1" applyBorder="1" applyAlignment="1">
      <alignment horizontal="center" vertical="center"/>
    </xf>
    <xf numFmtId="0" fontId="35" fillId="5" borderId="1" xfId="3" applyFont="1" applyFill="1" applyBorder="1" applyAlignment="1">
      <alignment horizontal="left" vertical="center"/>
    </xf>
    <xf numFmtId="0" fontId="28" fillId="4" borderId="0" xfId="0" applyFont="1" applyAlignment="1">
      <alignment horizontal="left" vertical="center" indent="1"/>
    </xf>
    <xf numFmtId="166" fontId="28" fillId="4" borderId="0" xfId="0" applyNumberFormat="1" applyFont="1" applyAlignment="1">
      <alignment horizontal="left" vertical="center" indent="1"/>
    </xf>
    <xf numFmtId="166" fontId="36" fillId="4" borderId="0" xfId="0" applyNumberFormat="1" applyFont="1" applyAlignment="1">
      <alignment horizontal="right" vertical="center" indent="1"/>
    </xf>
    <xf numFmtId="0" fontId="37" fillId="6" borderId="1" xfId="13" applyFont="1" applyFill="1" applyBorder="1" applyAlignment="1">
      <alignment horizontal="left" vertical="center"/>
    </xf>
    <xf numFmtId="166" fontId="38" fillId="4" borderId="0" xfId="0" applyNumberFormat="1" applyFont="1" applyAlignment="1">
      <alignment horizontal="right" vertical="center" indent="1"/>
    </xf>
    <xf numFmtId="0" fontId="38" fillId="4" borderId="0" xfId="0" applyFont="1" applyAlignment="1">
      <alignment horizontal="left" vertical="center" indent="1"/>
    </xf>
    <xf numFmtId="166" fontId="39" fillId="4" borderId="0" xfId="0" applyNumberFormat="1" applyFont="1" applyAlignment="1">
      <alignment horizontal="left" vertical="center" indent="1"/>
    </xf>
    <xf numFmtId="0" fontId="39" fillId="4" borderId="0" xfId="0" applyFont="1" applyAlignment="1">
      <alignment horizontal="left" vertical="center" indent="1"/>
    </xf>
    <xf numFmtId="0" fontId="38" fillId="4" borderId="0" xfId="0" applyFont="1" applyAlignment="1">
      <alignment horizontal="left" vertical="center"/>
    </xf>
    <xf numFmtId="0" fontId="40" fillId="4" borderId="0" xfId="2" applyFont="1" applyAlignment="1">
      <alignment horizontal="left" vertical="center"/>
    </xf>
    <xf numFmtId="0" fontId="41" fillId="4" borderId="0" xfId="2" applyFont="1" applyAlignment="1">
      <alignment horizontal="left" vertical="center"/>
    </xf>
    <xf numFmtId="166" fontId="42" fillId="5" borderId="0" xfId="3" applyNumberFormat="1" applyFont="1" applyFill="1" applyBorder="1" applyAlignment="1">
      <alignment horizontal="right" vertical="center"/>
    </xf>
    <xf numFmtId="0" fontId="43" fillId="4" borderId="0" xfId="0" applyFont="1" applyAlignment="1">
      <alignment vertical="center"/>
    </xf>
    <xf numFmtId="1" fontId="32" fillId="4" borderId="0" xfId="0" applyNumberFormat="1" applyFont="1" applyAlignment="1">
      <alignment horizontal="right" vertical="center" indent="3"/>
    </xf>
    <xf numFmtId="1" fontId="23" fillId="4" borderId="0" xfId="0" applyNumberFormat="1" applyFont="1" applyBorder="1" applyAlignment="1">
      <alignment horizontal="left" vertical="center" wrapText="1" indent="1"/>
    </xf>
    <xf numFmtId="1" fontId="23" fillId="4" borderId="4" xfId="0" applyNumberFormat="1" applyFont="1" applyBorder="1" applyAlignment="1">
      <alignment horizontal="left" vertical="center" wrapText="1" indent="1"/>
    </xf>
    <xf numFmtId="1" fontId="22" fillId="4" borderId="0" xfId="0" applyNumberFormat="1" applyFont="1" applyBorder="1" applyAlignment="1">
      <alignment horizontal="center"/>
    </xf>
    <xf numFmtId="1" fontId="22" fillId="4" borderId="4" xfId="0" applyNumberFormat="1" applyFont="1" applyBorder="1" applyAlignment="1">
      <alignment horizontal="center"/>
    </xf>
    <xf numFmtId="0" fontId="18" fillId="3" borderId="0" xfId="1" applyFont="1" applyBorder="1" applyAlignment="1">
      <alignment horizontal="center" vertical="center"/>
    </xf>
    <xf numFmtId="166" fontId="24" fillId="4" borderId="0" xfId="0" applyNumberFormat="1" applyFont="1" applyBorder="1" applyAlignment="1">
      <alignment horizontal="center" vertical="center"/>
    </xf>
    <xf numFmtId="166" fontId="24" fillId="4" borderId="4" xfId="0" applyNumberFormat="1" applyFont="1" applyBorder="1" applyAlignment="1">
      <alignment horizontal="center" vertical="center"/>
    </xf>
    <xf numFmtId="166" fontId="44" fillId="4" borderId="0" xfId="0" applyNumberFormat="1" applyFont="1" applyBorder="1" applyAlignment="1">
      <alignment horizontal="center" vertical="center"/>
    </xf>
    <xf numFmtId="166" fontId="44" fillId="4" borderId="4" xfId="0" applyNumberFormat="1" applyFont="1" applyBorder="1" applyAlignment="1">
      <alignment horizontal="center" vertical="center"/>
    </xf>
    <xf numFmtId="1" fontId="23" fillId="4" borderId="5" xfId="0" applyNumberFormat="1" applyFont="1" applyBorder="1" applyAlignment="1">
      <alignment horizontal="left" vertical="center" wrapText="1" indent="1"/>
    </xf>
    <xf numFmtId="166" fontId="27" fillId="4" borderId="0" xfId="0" applyNumberFormat="1" applyFont="1" applyBorder="1" applyAlignment="1">
      <alignment horizontal="center" vertical="center"/>
    </xf>
    <xf numFmtId="166" fontId="27" fillId="4" borderId="4" xfId="0" applyNumberFormat="1" applyFont="1" applyBorder="1" applyAlignment="1">
      <alignment horizontal="center" vertical="center"/>
    </xf>
    <xf numFmtId="0" fontId="4" fillId="4" borderId="1" xfId="3" applyAlignment="1"/>
    <xf numFmtId="166" fontId="3" fillId="4" borderId="0" xfId="4" applyNumberFormat="1" applyAlignment="1">
      <alignment horizontal="left" vertical="top"/>
    </xf>
    <xf numFmtId="0" fontId="6" fillId="4" borderId="0" xfId="2" applyAlignment="1">
      <alignment horizontal="center"/>
    </xf>
    <xf numFmtId="10" fontId="0" fillId="4" borderId="0" xfId="0" applyNumberFormat="1" applyFont="1" applyAlignment="1">
      <alignment horizontal="center" vertical="center"/>
    </xf>
    <xf numFmtId="0" fontId="16" fillId="4" borderId="0" xfId="0" applyFont="1" applyAlignment="1">
      <alignment horizontal="left" vertical="center"/>
    </xf>
    <xf numFmtId="9" fontId="32" fillId="4" borderId="0" xfId="0" applyNumberFormat="1" applyFont="1" applyAlignment="1">
      <alignment horizontal="right" vertical="center" indent="2"/>
    </xf>
  </cellXfs>
  <cellStyles count="14">
    <cellStyle name="Гиперссылка" xfId="1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Checked" xfId="10" xr:uid="{00000000-0005-0000-0000-000000000000}"/>
    <cellStyle name="Currency Custom" xfId="12" xr:uid="{00000000-0005-0000-0000-000001000000}"/>
    <cellStyle name="Indent" xfId="9" xr:uid="{00000000-0005-0000-0000-000002000000}"/>
    <cellStyle name="Item" xfId="11" xr:uid="{00000000-0005-0000-0000-000003000000}"/>
    <cellStyle name="Purple Background" xfId="6" xr:uid="{00000000-0005-0000-0000-000004000000}"/>
    <cellStyle name="Table Headers" xfId="8" xr:uid="{00000000-0005-0000-0000-000005000000}"/>
    <cellStyle name="White Background" xfId="7" xr:uid="{00000000-0005-0000-0000-000006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Century Gothic"/>
        <scheme val="minor"/>
      </font>
      <numFmt numFmtId="166" formatCode="#,##0\ &quot;₽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Century Gothic"/>
        <scheme val="minor"/>
      </font>
      <alignment horizontal="left" vertical="center" textRotation="0" wrapText="0" indent="1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499984740745262"/>
        <name val="Arial Unicode MS"/>
        <family val="2"/>
        <scheme val="none"/>
      </font>
      <alignment horizontal="left" vertical="center" textRotation="0" wrapText="0" indent="0" justifyLastLine="0" shrinkToFit="0" readingOrder="0"/>
    </dxf>
    <dxf>
      <font>
        <color theme="7" tint="-0.24994659260841701"/>
      </font>
    </dxf>
    <dxf>
      <font>
        <strike val="0"/>
        <outline val="0"/>
        <shadow val="0"/>
        <u val="none"/>
        <vertAlign val="baseline"/>
        <sz val="11"/>
        <name val="Arial Unicode MS"/>
        <family val="2"/>
        <scheme val="none"/>
      </font>
      <numFmt numFmtId="167" formatCode="#,##0.00\ &quot;₽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Unicode M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Unicode M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499984740745262"/>
        <name val="Arial Unicode MS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Unicode MS"/>
        <family val="2"/>
        <scheme val="none"/>
      </font>
      <numFmt numFmtId="167" formatCode="#,##0.00\ &quot;₽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Arial Unicode MS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Arial Unicode M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Unicode M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Unicode M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0.499984740745262"/>
        <name val="Arial Unicode MS"/>
        <family val="2"/>
        <scheme val="none"/>
      </font>
    </dxf>
    <dxf>
      <font>
        <color theme="7" tint="-0.24994659260841701"/>
      </font>
    </dxf>
    <dxf>
      <font>
        <color theme="7" tint="-0.24994659260841701"/>
      </font>
    </dxf>
    <dxf>
      <font>
        <color theme="7" tint="-0.24994659260841701"/>
      </font>
    </dxf>
    <dxf>
      <font>
        <color theme="7" tint="-0.24994659260841701"/>
      </font>
    </dxf>
    <dxf>
      <fill>
        <patternFill>
          <bgColor theme="2"/>
        </patternFill>
      </fill>
    </dxf>
    <dxf>
      <font>
        <color theme="8"/>
      </font>
      <border>
        <bottom style="medium">
          <color theme="8"/>
        </bottom>
      </border>
    </dxf>
    <dxf>
      <fill>
        <patternFill>
          <bgColor theme="0"/>
        </patternFill>
      </fill>
    </dxf>
    <dxf>
      <fill>
        <patternFill>
          <bgColor theme="2"/>
        </patternFill>
      </fill>
    </dxf>
    <dxf>
      <font>
        <color theme="8"/>
      </font>
      <border>
        <bottom style="medium">
          <color theme="8"/>
        </bottom>
      </border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3" defaultTableStyle="TableStyleMedium2" defaultPivotStyle="PivotStyleLight16">
    <tableStyle name="Таблица личного бюджета" pivot="0" count="3" xr9:uid="{00000000-0011-0000-FFFF-FFFF00000000}">
      <tableStyleElement type="wholeTable" dxfId="30"/>
      <tableStyleElement type="headerRow" dxfId="29"/>
      <tableStyleElement type="totalRow" dxfId="28"/>
    </tableStyle>
    <tableStyle name="Grocery Список" pivot="0" count="3" xr9:uid="{00000000-0011-0000-FFFF-FFFF01000000}">
      <tableStyleElement type="wholeTable" dxfId="27"/>
      <tableStyleElement type="headerRow" dxfId="26"/>
      <tableStyleElement type="firstRowStripe" dxfId="25"/>
    </tableStyle>
    <tableStyle name="Grocery Список 2" pivot="0" count="3" xr9:uid="{00000000-0011-0000-FFFF-FFFF02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5"/>
          <c:h val="0.64091170605289216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25E-2"/>
          <c:w val="0.67371022743361542"/>
          <c:h val="0.78521554440591457"/>
        </c:manualLayout>
      </c:layout>
      <c:barChart>
        <c:barDir val="col"/>
        <c:grouping val="clustered"/>
        <c:varyColors val="0"/>
        <c:ser>
          <c:idx val="0"/>
          <c:order val="0"/>
          <c:tx>
            <c:v>Доходы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'Общий бюджет'!$H$9</c:f>
              <c:numCache>
                <c:formatCode>#\ ##0\ "₽"</c:formatCode>
                <c:ptCount val="1"/>
                <c:pt idx="0">
                  <c:v>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Расходы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'Общий бюджет'!$H$12</c:f>
              <c:numCache>
                <c:formatCode>#\ ##0\ "₽"</c:formatCode>
                <c:ptCount val="1"/>
                <c:pt idx="0">
                  <c:v>896873.53666666674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18696960"/>
        <c:axId val="118715136"/>
      </c:barChart>
      <c:catAx>
        <c:axId val="1186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715136"/>
        <c:crosses val="autoZero"/>
        <c:auto val="1"/>
        <c:lblAlgn val="ctr"/>
        <c:lblOffset val="100"/>
        <c:noMultiLvlLbl val="0"/>
      </c:catAx>
      <c:valAx>
        <c:axId val="118715136"/>
        <c:scaling>
          <c:orientation val="minMax"/>
        </c:scaling>
        <c:delete val="0"/>
        <c:axPos val="l"/>
        <c:numFmt formatCode="#\ ##0\ &quot;₽&quot;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6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7"/>
          <c:y val="0.89169339188382579"/>
          <c:w val="0.77258841220149965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264160</xdr:colOff>
      <xdr:row>2</xdr:row>
      <xdr:rowOff>193040</xdr:rowOff>
    </xdr:from>
    <xdr:to>
      <xdr:col>4</xdr:col>
      <xdr:colOff>658949</xdr:colOff>
      <xdr:row>15</xdr:row>
      <xdr:rowOff>243067</xdr:rowOff>
    </xdr:to>
    <xdr:graphicFrame macro="">
      <xdr:nvGraphicFramePr>
        <xdr:cNvPr id="4" name="chtДоходыПроц" descr="Кольцевая диаграмма, показывающая процент от доходов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284806</xdr:colOff>
      <xdr:row>4</xdr:row>
      <xdr:rowOff>126776</xdr:rowOff>
    </xdr:from>
    <xdr:to>
      <xdr:col>5</xdr:col>
      <xdr:colOff>445646</xdr:colOff>
      <xdr:row>18</xdr:row>
      <xdr:rowOff>201584</xdr:rowOff>
    </xdr:to>
    <xdr:graphicFrame macro="">
      <xdr:nvGraphicFramePr>
        <xdr:cNvPr id="2" name="chtДоходыРасходы" descr="Гистограмма, показывающая доходы и расходы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86;&#1083;&#1072;&#1103;%20&#1082;&#1091;&#1093;&#108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родуктов"/>
      <sheetName val="вычисления"/>
      <sheetName val="Голая кухня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оходыЗаМесяц" displayName="ДоходыЗаМесяц" ref="C20:F23" totalsRowShown="0" headerRowDxfId="17" dataDxfId="16">
  <autoFilter ref="C20:F23" xr:uid="{00000000-0009-0000-0100-000001000000}"/>
  <tableColumns count="4">
    <tableColumn id="1" xr3:uid="{00000000-0010-0000-0000-000001000000}" name="Средний чек" dataDxfId="15"/>
    <tableColumn id="4" xr3:uid="{00000000-0010-0000-0000-000004000000}" name="Продажи в день" dataDxfId="14"/>
    <tableColumn id="5" xr3:uid="{00000000-0010-0000-0000-000005000000}" name="Выручка в день" dataDxfId="13">
      <calculatedColumnFormula>ДоходыЗаМесяц[[#This Row],[Средний чек]]*ДоходыЗаМесяц[[#This Row],[Продажи в день]]</calculatedColumnFormula>
    </tableColumn>
    <tableColumn id="2" xr3:uid="{00000000-0010-0000-0000-000002000000}" name="Оборот" dataDxfId="12">
      <calculatedColumnFormula>(ДоходыЗаМесяц[[#This Row],[Средний чек]]*ДоходыЗаМесяц[[#This Row],[Продажи в день]])*30</calculatedColumnFormula>
    </tableColumn>
  </tableColumns>
  <tableStyleInfo name="Таблица личного бюджета" showFirstColumn="0" showLastColumn="0" showRowStripes="1" showColumnStripes="0"/>
  <extLst>
    <ext xmlns:x14="http://schemas.microsoft.com/office/spreadsheetml/2009/9/main" uri="{504A1905-F514-4f6f-8877-14C23A59335A}">
      <x14:table altText="Доходы за месяц" altTextSummary="Введите источники доходов за месяц и соответствующие суммы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асходыЗаМесяц" displayName="РасходыЗаМесяц" ref="H20:I29" totalsRowShown="0" headerRowDxfId="11" dataDxfId="10">
  <autoFilter ref="H20:I29" xr:uid="{00000000-0009-0000-0100-000002000000}"/>
  <tableColumns count="2">
    <tableColumn id="1" xr3:uid="{00000000-0010-0000-0100-000001000000}" name="Статья" dataDxfId="9"/>
    <tableColumn id="3" xr3:uid="{00000000-0010-0000-0100-000003000000}" name="СУММА" dataDxfId="8"/>
  </tableColumns>
  <tableStyleInfo name="Таблица личного бюджета" showFirstColumn="0" showLastColumn="0" showRowStripes="1" showColumnStripes="0"/>
  <extLst>
    <ext xmlns:x14="http://schemas.microsoft.com/office/spreadsheetml/2009/9/main" uri="{504A1905-F514-4f6f-8877-14C23A59335A}">
      <x14:table altText="Расходы за месяц" altTextSummary="Введите статьи расходов за месяц, даты их оплаты и соответствующие суммы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РасходыЗаМесяц5" displayName="РасходыЗаМесяц5" ref="C22:F41" totalsRowShown="0" headerRowDxfId="6" dataDxfId="4" headerRowBorderDxfId="5" headerRowCellStyle="Заголовок 2">
  <autoFilter ref="C22:F41" xr:uid="{00000000-0009-0000-0100-000004000000}"/>
  <tableColumns count="4">
    <tableColumn id="1" xr3:uid="{00000000-0010-0000-0200-000001000000}" name="Наименование" dataDxfId="3"/>
    <tableColumn id="3" xr3:uid="{00000000-0010-0000-0200-000003000000}" name="Стоимость за м²" dataDxfId="2"/>
    <tableColumn id="2" xr3:uid="{00000000-0010-0000-0200-000002000000}" name="М²" dataDxfId="1"/>
    <tableColumn id="4" xr3:uid="{00000000-0010-0000-0200-000004000000}" name="Стоимость" dataDxfId="0"/>
  </tableColumns>
  <tableStyleInfo name="Таблица личного бюджета" showFirstColumn="0" showLastColumn="0" showRowStripes="1" showColumnStripes="0"/>
  <extLst>
    <ext xmlns:x14="http://schemas.microsoft.com/office/spreadsheetml/2009/9/main" uri="{504A1905-F514-4f6f-8877-14C23A59335A}">
      <x14:table altText="Расходы за месяц" altTextSummary="Введите статьи расходов за месяц, даты их оплаты и соответствующие суммы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4EE5-422A-3F44-A395-E6F11706CFE7}">
  <sheetPr>
    <tabColor rgb="FFFF0000"/>
  </sheetPr>
  <dimension ref="B1:P28"/>
  <sheetViews>
    <sheetView workbookViewId="0">
      <selection activeCell="F34" sqref="F34"/>
    </sheetView>
  </sheetViews>
  <sheetFormatPr baseColWidth="10" defaultRowHeight="13"/>
  <cols>
    <col min="5" max="5" width="4.5" customWidth="1"/>
  </cols>
  <sheetData>
    <row r="1" spans="2:16" s="10" customFormat="1" ht="40.5" customHeight="1">
      <c r="C1" s="10" t="s">
        <v>33</v>
      </c>
      <c r="I1" s="23"/>
      <c r="J1" s="23"/>
      <c r="K1" s="68" t="s">
        <v>34</v>
      </c>
      <c r="L1" s="68"/>
      <c r="M1" s="68"/>
      <c r="N1" s="68"/>
      <c r="O1" s="68"/>
      <c r="P1" s="68"/>
    </row>
    <row r="7" spans="2:16" ht="13" customHeight="1">
      <c r="B7" s="21"/>
      <c r="C7" s="69">
        <v>510</v>
      </c>
      <c r="D7" s="69"/>
      <c r="E7" s="66"/>
      <c r="F7" s="64" t="s">
        <v>36</v>
      </c>
      <c r="G7" s="64"/>
      <c r="H7" s="64"/>
      <c r="I7" s="64"/>
      <c r="J7" s="64"/>
      <c r="K7" s="64"/>
      <c r="L7" s="64"/>
      <c r="M7" s="64"/>
      <c r="N7" s="64"/>
      <c r="O7" s="21"/>
      <c r="P7" s="21"/>
    </row>
    <row r="8" spans="2:16" ht="13" customHeight="1">
      <c r="B8" s="21"/>
      <c r="C8" s="69"/>
      <c r="D8" s="69"/>
      <c r="E8" s="66"/>
      <c r="F8" s="64"/>
      <c r="G8" s="64"/>
      <c r="H8" s="64"/>
      <c r="I8" s="64"/>
      <c r="J8" s="64"/>
      <c r="K8" s="64"/>
      <c r="L8" s="64"/>
      <c r="M8" s="64"/>
      <c r="N8" s="64"/>
      <c r="O8" s="21"/>
      <c r="P8" s="21"/>
    </row>
    <row r="9" spans="2:16" ht="13" customHeight="1">
      <c r="B9" s="21"/>
      <c r="C9" s="69"/>
      <c r="D9" s="69"/>
      <c r="E9" s="66"/>
      <c r="F9" s="64"/>
      <c r="G9" s="64"/>
      <c r="H9" s="64"/>
      <c r="I9" s="64"/>
      <c r="J9" s="64"/>
      <c r="K9" s="64"/>
      <c r="L9" s="64"/>
      <c r="M9" s="64"/>
      <c r="N9" s="64"/>
      <c r="O9" s="21"/>
      <c r="P9" s="21"/>
    </row>
    <row r="10" spans="2:16" ht="13" customHeight="1">
      <c r="B10" s="21"/>
      <c r="C10" s="69"/>
      <c r="D10" s="69"/>
      <c r="E10" s="66"/>
      <c r="F10" s="64"/>
      <c r="G10" s="64"/>
      <c r="H10" s="64"/>
      <c r="I10" s="64"/>
      <c r="J10" s="64"/>
      <c r="K10" s="64"/>
      <c r="L10" s="64"/>
      <c r="M10" s="64"/>
      <c r="N10" s="64"/>
      <c r="O10" s="21"/>
      <c r="P10" s="21"/>
    </row>
    <row r="11" spans="2:16" ht="13" customHeight="1">
      <c r="B11" s="29"/>
      <c r="C11" s="70"/>
      <c r="D11" s="70"/>
      <c r="E11" s="30"/>
      <c r="F11" s="65"/>
      <c r="G11" s="65"/>
      <c r="H11" s="65"/>
      <c r="I11" s="65"/>
      <c r="J11" s="65"/>
      <c r="K11" s="65"/>
      <c r="L11" s="65"/>
      <c r="M11" s="65"/>
      <c r="N11" s="65"/>
      <c r="O11" s="29"/>
      <c r="P11" s="29"/>
    </row>
    <row r="12" spans="2:16" ht="13" customHeight="1">
      <c r="C12" s="27"/>
      <c r="D12" s="27"/>
      <c r="E12" s="26"/>
      <c r="F12" s="28"/>
      <c r="G12" s="28"/>
      <c r="H12" s="28"/>
      <c r="I12" s="28"/>
      <c r="J12" s="28"/>
      <c r="K12" s="28"/>
      <c r="L12" s="28"/>
      <c r="M12" s="28"/>
      <c r="N12" s="28"/>
    </row>
    <row r="13" spans="2:16">
      <c r="B13" s="21"/>
      <c r="C13" s="74">
        <v>511</v>
      </c>
      <c r="D13" s="74"/>
      <c r="E13" s="66"/>
      <c r="F13" s="64" t="s">
        <v>35</v>
      </c>
      <c r="G13" s="64"/>
      <c r="H13" s="64"/>
      <c r="I13" s="64"/>
      <c r="J13" s="64"/>
      <c r="K13" s="64"/>
      <c r="L13" s="64"/>
      <c r="M13" s="64"/>
      <c r="N13" s="64"/>
      <c r="O13" s="21"/>
      <c r="P13" s="21"/>
    </row>
    <row r="14" spans="2:16">
      <c r="B14" s="21"/>
      <c r="C14" s="74"/>
      <c r="D14" s="74"/>
      <c r="E14" s="66"/>
      <c r="F14" s="64"/>
      <c r="G14" s="64"/>
      <c r="H14" s="64"/>
      <c r="I14" s="64"/>
      <c r="J14" s="64"/>
      <c r="K14" s="64"/>
      <c r="L14" s="64"/>
      <c r="M14" s="64"/>
      <c r="N14" s="64"/>
      <c r="O14" s="21"/>
      <c r="P14" s="21"/>
    </row>
    <row r="15" spans="2:16">
      <c r="B15" s="21"/>
      <c r="C15" s="74"/>
      <c r="D15" s="74"/>
      <c r="E15" s="66"/>
      <c r="F15" s="64"/>
      <c r="G15" s="64"/>
      <c r="H15" s="64"/>
      <c r="I15" s="64"/>
      <c r="J15" s="64"/>
      <c r="K15" s="64"/>
      <c r="L15" s="64"/>
      <c r="M15" s="64"/>
      <c r="N15" s="64"/>
      <c r="O15" s="21"/>
      <c r="P15" s="21"/>
    </row>
    <row r="16" spans="2:16">
      <c r="B16" s="29"/>
      <c r="C16" s="75"/>
      <c r="D16" s="75"/>
      <c r="E16" s="67"/>
      <c r="F16" s="65"/>
      <c r="G16" s="65"/>
      <c r="H16" s="65"/>
      <c r="I16" s="65"/>
      <c r="J16" s="65"/>
      <c r="K16" s="65"/>
      <c r="L16" s="65"/>
      <c r="M16" s="65"/>
      <c r="N16" s="65"/>
      <c r="O16" s="29"/>
      <c r="P16" s="29"/>
    </row>
    <row r="17" spans="2:16">
      <c r="C17" s="71" t="s">
        <v>41</v>
      </c>
      <c r="D17" s="71"/>
      <c r="E17" s="66"/>
      <c r="F17" s="73" t="s">
        <v>42</v>
      </c>
      <c r="G17" s="73"/>
      <c r="H17" s="73"/>
      <c r="I17" s="73"/>
      <c r="J17" s="73"/>
      <c r="K17" s="73"/>
      <c r="L17" s="73"/>
      <c r="M17" s="73"/>
      <c r="N17" s="73"/>
    </row>
    <row r="18" spans="2:16">
      <c r="C18" s="71"/>
      <c r="D18" s="71"/>
      <c r="E18" s="66"/>
      <c r="F18" s="64"/>
      <c r="G18" s="64"/>
      <c r="H18" s="64"/>
      <c r="I18" s="64"/>
      <c r="J18" s="64"/>
      <c r="K18" s="64"/>
      <c r="L18" s="64"/>
      <c r="M18" s="64"/>
      <c r="N18" s="64"/>
    </row>
    <row r="19" spans="2:16">
      <c r="C19" s="71"/>
      <c r="D19" s="71"/>
      <c r="E19" s="66"/>
      <c r="F19" s="64"/>
      <c r="G19" s="64"/>
      <c r="H19" s="64"/>
      <c r="I19" s="64"/>
      <c r="J19" s="64"/>
      <c r="K19" s="64"/>
      <c r="L19" s="64"/>
      <c r="M19" s="64"/>
      <c r="N19" s="64"/>
    </row>
    <row r="20" spans="2:16">
      <c r="B20" s="29"/>
      <c r="C20" s="72"/>
      <c r="D20" s="72"/>
      <c r="E20" s="67"/>
      <c r="F20" s="65"/>
      <c r="G20" s="65"/>
      <c r="H20" s="65"/>
      <c r="I20" s="65"/>
      <c r="J20" s="65"/>
      <c r="K20" s="65"/>
      <c r="L20" s="65"/>
      <c r="M20" s="65"/>
      <c r="N20" s="65"/>
      <c r="O20" s="29"/>
      <c r="P20" s="29"/>
    </row>
    <row r="21" spans="2:16">
      <c r="F21" s="64"/>
      <c r="G21" s="64"/>
      <c r="H21" s="64"/>
      <c r="I21" s="64"/>
      <c r="J21" s="64"/>
      <c r="K21" s="64"/>
      <c r="L21" s="64"/>
      <c r="M21" s="64"/>
      <c r="N21" s="64"/>
    </row>
    <row r="22" spans="2:16">
      <c r="F22" s="64"/>
      <c r="G22" s="64"/>
      <c r="H22" s="64"/>
      <c r="I22" s="64"/>
      <c r="J22" s="64"/>
      <c r="K22" s="64"/>
      <c r="L22" s="64"/>
      <c r="M22" s="64"/>
      <c r="N22" s="64"/>
    </row>
    <row r="23" spans="2:16">
      <c r="F23" s="64"/>
      <c r="G23" s="64"/>
      <c r="H23" s="64"/>
      <c r="I23" s="64"/>
      <c r="J23" s="64"/>
      <c r="K23" s="64"/>
      <c r="L23" s="64"/>
      <c r="M23" s="64"/>
      <c r="N23" s="64"/>
    </row>
    <row r="24" spans="2:16">
      <c r="F24" s="64"/>
      <c r="G24" s="64"/>
      <c r="H24" s="64"/>
      <c r="I24" s="64"/>
      <c r="J24" s="64"/>
      <c r="K24" s="64"/>
      <c r="L24" s="64"/>
      <c r="M24" s="64"/>
      <c r="N24" s="64"/>
    </row>
    <row r="25" spans="2:16" ht="13" customHeight="1">
      <c r="B25" s="64" t="s">
        <v>43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2:16" ht="13" customHeigh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2:16" ht="13" customHeight="1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2:16" ht="13" customHeight="1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</sheetData>
  <mergeCells count="12">
    <mergeCell ref="F21:N24"/>
    <mergeCell ref="B25:P28"/>
    <mergeCell ref="E13:E16"/>
    <mergeCell ref="F13:N16"/>
    <mergeCell ref="K1:P1"/>
    <mergeCell ref="F7:N11"/>
    <mergeCell ref="C7:D11"/>
    <mergeCell ref="C17:D20"/>
    <mergeCell ref="E17:E20"/>
    <mergeCell ref="F17:N20"/>
    <mergeCell ref="C13:D16"/>
    <mergeCell ref="E7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  <pageSetUpPr fitToPage="1"/>
  </sheetPr>
  <dimension ref="A1:P42"/>
  <sheetViews>
    <sheetView showGridLines="0" tabSelected="1" zoomScale="92" zoomScaleNormal="92" workbookViewId="0">
      <selection activeCell="L33" sqref="L33"/>
    </sheetView>
  </sheetViews>
  <sheetFormatPr baseColWidth="10" defaultColWidth="9.1640625" defaultRowHeight="27.75" customHeight="1"/>
  <cols>
    <col min="1" max="2" width="4.5" style="7" customWidth="1"/>
    <col min="3" max="3" width="16.33203125" style="7" customWidth="1"/>
    <col min="4" max="4" width="17.1640625" style="7" customWidth="1"/>
    <col min="5" max="5" width="16.5" style="7" customWidth="1"/>
    <col min="6" max="6" width="16.5" style="12" customWidth="1"/>
    <col min="7" max="7" width="3.83203125" style="7" customWidth="1"/>
    <col min="8" max="8" width="49" style="7" customWidth="1"/>
    <col min="9" max="9" width="14.83203125" style="8" customWidth="1"/>
    <col min="10" max="10" width="5" style="12" customWidth="1"/>
    <col min="11" max="11" width="19.1640625" style="7" customWidth="1"/>
    <col min="12" max="12" width="18.1640625" style="7" customWidth="1"/>
    <col min="13" max="13" width="17.33203125" style="8" customWidth="1"/>
    <col min="14" max="14" width="15.6640625" style="12" customWidth="1"/>
    <col min="15" max="15" width="4.5" style="7" customWidth="1"/>
    <col min="16" max="16384" width="9.1640625" style="7"/>
  </cols>
  <sheetData>
    <row r="1" spans="1:16" s="3" customFormat="1" ht="5.25" customHeight="1"/>
    <row r="2" spans="1:16" s="10" customFormat="1" ht="40.5" customHeight="1">
      <c r="C2" s="10" t="s">
        <v>55</v>
      </c>
      <c r="I2" s="23"/>
      <c r="J2" s="23"/>
      <c r="K2" s="24" t="s">
        <v>32</v>
      </c>
      <c r="L2" s="22"/>
      <c r="O2" s="10" t="s">
        <v>6</v>
      </c>
    </row>
    <row r="3" spans="1:16" s="4" customFormat="1" ht="24" customHeight="1">
      <c r="C3" s="78" t="s">
        <v>0</v>
      </c>
      <c r="D3" s="78"/>
      <c r="E3" s="78"/>
      <c r="I3" s="25"/>
      <c r="J3" s="25"/>
      <c r="K3" s="25"/>
    </row>
    <row r="4" spans="1:16" s="4" customFormat="1" ht="18.75" customHeight="1">
      <c r="I4" s="20"/>
      <c r="J4" s="20"/>
      <c r="K4" s="80"/>
      <c r="L4" s="80"/>
      <c r="M4" s="80"/>
      <c r="N4" s="80"/>
    </row>
    <row r="5" spans="1:16" s="4" customFormat="1" ht="13" customHeight="1">
      <c r="I5" s="20"/>
      <c r="J5" s="20"/>
      <c r="K5" s="80"/>
      <c r="L5" s="80"/>
      <c r="M5" s="80"/>
      <c r="N5" s="80"/>
    </row>
    <row r="6" spans="1:16" s="4" customFormat="1" ht="20" customHeight="1">
      <c r="H6" s="9" t="s">
        <v>3</v>
      </c>
      <c r="I6" s="20"/>
      <c r="J6" s="20"/>
      <c r="K6" s="80"/>
      <c r="L6" s="80"/>
      <c r="M6" s="80"/>
      <c r="N6" s="80"/>
    </row>
    <row r="7" spans="1:16" s="4" customFormat="1" ht="18.75" customHeight="1">
      <c r="H7" s="76" t="s">
        <v>4</v>
      </c>
      <c r="I7" s="76"/>
      <c r="K7" s="1"/>
      <c r="L7" s="1"/>
      <c r="M7" s="2"/>
    </row>
    <row r="8" spans="1:16" s="4" customFormat="1" ht="3.75" customHeight="1">
      <c r="H8" s="5"/>
      <c r="I8" s="5"/>
      <c r="K8" s="1"/>
      <c r="L8" s="1"/>
      <c r="M8" s="2"/>
    </row>
    <row r="9" spans="1:16" s="4" customFormat="1" ht="46.5" customHeight="1">
      <c r="H9" s="77">
        <f>SUM(ДоходыЗаМесяц[Оборот])</f>
        <v>960000</v>
      </c>
      <c r="I9" s="77"/>
      <c r="K9" s="79"/>
      <c r="L9" s="79"/>
    </row>
    <row r="10" spans="1:16" s="4" customFormat="1" ht="18.75" customHeight="1">
      <c r="A10" s="6"/>
      <c r="B10" s="6"/>
      <c r="H10" s="76" t="s">
        <v>5</v>
      </c>
      <c r="I10" s="76"/>
      <c r="K10" s="79"/>
      <c r="L10" s="79"/>
    </row>
    <row r="11" spans="1:16" s="4" customFormat="1" ht="3.75" customHeight="1">
      <c r="A11" s="6"/>
      <c r="B11" s="6"/>
      <c r="H11" s="5"/>
      <c r="I11" s="5"/>
    </row>
    <row r="12" spans="1:16" s="4" customFormat="1" ht="46.5" customHeight="1">
      <c r="A12" s="6"/>
      <c r="B12" s="6"/>
      <c r="H12" s="77">
        <f>SUM(РасходыЗаМесяц[СУММА])</f>
        <v>896873.53666666674</v>
      </c>
      <c r="I12" s="77"/>
      <c r="O12" s="76"/>
      <c r="P12" s="76"/>
    </row>
    <row r="13" spans="1:16" s="4" customFormat="1" ht="18.75" customHeight="1">
      <c r="A13" s="6"/>
      <c r="B13" s="6"/>
      <c r="H13" s="76" t="s">
        <v>21</v>
      </c>
      <c r="I13" s="76"/>
      <c r="O13" s="13"/>
      <c r="P13" s="13"/>
    </row>
    <row r="14" spans="1:16" s="4" customFormat="1" ht="3.75" customHeight="1">
      <c r="A14" s="6"/>
      <c r="B14" s="6"/>
      <c r="H14" s="13" t="e">
        <f>ОбщиеДоходыЗаМесяц-ОбщиеРасходыЗаМесяц+#REF!</f>
        <v>#REF!</v>
      </c>
      <c r="I14" s="13"/>
    </row>
    <row r="15" spans="1:16" s="4" customFormat="1" ht="3.75" customHeight="1">
      <c r="A15" s="6"/>
      <c r="B15" s="6"/>
      <c r="H15" s="5"/>
      <c r="I15" s="5"/>
    </row>
    <row r="16" spans="1:16" s="4" customFormat="1" ht="46.5" customHeight="1">
      <c r="A16" s="6"/>
      <c r="B16" s="6"/>
      <c r="H16" s="77">
        <f>ОбщиеДоходыЗаМесяц-ОбщиеРасходыЗаМесяц+I23</f>
        <v>124793.12999999992</v>
      </c>
      <c r="I16" s="77"/>
    </row>
    <row r="17" spans="1:16" s="4" customFormat="1" ht="18.75" customHeight="1">
      <c r="A17" s="6"/>
      <c r="B17" s="6"/>
      <c r="H17" s="76" t="s">
        <v>29</v>
      </c>
      <c r="I17" s="76"/>
    </row>
    <row r="18" spans="1:16" s="4" customFormat="1" ht="46.5" customHeight="1">
      <c r="A18" s="6"/>
      <c r="B18" s="6"/>
      <c r="H18" s="13">
        <f>ОбщиеДоходыЗаМесяц-ОбщиеРасходыЗаМесяц</f>
        <v>63126.46333333326</v>
      </c>
      <c r="I18" s="13"/>
      <c r="O18" s="76"/>
      <c r="P18" s="76"/>
    </row>
    <row r="19" spans="1:16" s="4" customFormat="1" ht="54" customHeight="1">
      <c r="C19" s="59" t="s">
        <v>1</v>
      </c>
      <c r="D19" s="60"/>
      <c r="E19" s="60"/>
      <c r="F19" s="61">
        <f>F21</f>
        <v>960000</v>
      </c>
      <c r="G19" s="62"/>
      <c r="H19" s="59" t="s">
        <v>11</v>
      </c>
      <c r="I19" s="61">
        <f>SUM(I21:I23)</f>
        <v>839266.66666666663</v>
      </c>
      <c r="J19" s="60"/>
      <c r="K19" s="59" t="s">
        <v>8</v>
      </c>
      <c r="L19" s="60"/>
      <c r="M19" s="61">
        <f>SUM(M21:M25)</f>
        <v>370000</v>
      </c>
      <c r="O19" s="5"/>
      <c r="P19" s="5"/>
    </row>
    <row r="20" spans="1:16" s="4" customFormat="1" ht="18.75" customHeight="1">
      <c r="C20" s="46" t="s">
        <v>9</v>
      </c>
      <c r="D20" s="46" t="s">
        <v>10</v>
      </c>
      <c r="E20" s="46" t="s">
        <v>17</v>
      </c>
      <c r="F20" s="46" t="s">
        <v>30</v>
      </c>
      <c r="G20" s="47"/>
      <c r="H20" s="46" t="s">
        <v>18</v>
      </c>
      <c r="I20" s="48" t="s">
        <v>2</v>
      </c>
      <c r="J20" s="47"/>
      <c r="K20" s="49" t="s">
        <v>18</v>
      </c>
      <c r="L20" s="49"/>
      <c r="M20" s="48" t="s">
        <v>2</v>
      </c>
      <c r="O20" s="5"/>
      <c r="P20" s="5"/>
    </row>
    <row r="21" spans="1:16" ht="25" customHeight="1">
      <c r="A21" s="4"/>
      <c r="B21" s="4"/>
      <c r="C21" s="45">
        <v>1600</v>
      </c>
      <c r="D21" s="45">
        <v>20</v>
      </c>
      <c r="E21" s="44">
        <f>ДоходыЗаМесяц[[#This Row],[Средний чек]]*ДоходыЗаМесяц[[#This Row],[Продажи в день]]</f>
        <v>32000</v>
      </c>
      <c r="F21" s="44">
        <f>(ДоходыЗаМесяц[[#This Row],[Средний чек]]*ДоходыЗаМесяц[[#This Row],[Продажи в день]])*30</f>
        <v>960000</v>
      </c>
      <c r="G21" s="31"/>
      <c r="H21" s="42" t="s">
        <v>52</v>
      </c>
      <c r="I21" s="43">
        <f>F21*I28</f>
        <v>720000</v>
      </c>
      <c r="J21" s="31"/>
      <c r="K21" s="32"/>
      <c r="L21" s="32"/>
      <c r="M21" s="40"/>
      <c r="N21" s="7"/>
      <c r="O21" s="77"/>
      <c r="P21" s="77"/>
    </row>
    <row r="22" spans="1:16" ht="25" customHeight="1">
      <c r="A22" s="4"/>
      <c r="B22" s="4"/>
      <c r="C22" s="31"/>
      <c r="D22" s="31"/>
      <c r="E22" s="31"/>
      <c r="F22" s="33"/>
      <c r="G22" s="31"/>
      <c r="H22" s="42" t="s">
        <v>38</v>
      </c>
      <c r="I22" s="43">
        <f>F21*I26</f>
        <v>57600</v>
      </c>
      <c r="J22" s="31"/>
      <c r="K22" s="32" t="str">
        <f>'Инвестиционные расходы'!C23</f>
        <v>Единовременные инвестиции</v>
      </c>
      <c r="L22" s="32"/>
      <c r="M22" s="40">
        <f>'Инвестиционные расходы'!F23</f>
        <v>110000</v>
      </c>
      <c r="N22" s="7"/>
    </row>
    <row r="23" spans="1:16" ht="25" customHeight="1">
      <c r="A23" s="4"/>
      <c r="B23" s="4"/>
      <c r="C23" s="31"/>
      <c r="D23" s="31"/>
      <c r="E23" s="31"/>
      <c r="F23" s="33"/>
      <c r="G23" s="31"/>
      <c r="H23" s="42" t="s">
        <v>54</v>
      </c>
      <c r="I23" s="43">
        <f>M19/I25</f>
        <v>61666.666666666664</v>
      </c>
      <c r="J23" s="31"/>
      <c r="K23" s="32" t="str">
        <f>'Инвестиционные расходы'!C30</f>
        <v>PR и реклама на 3 мес</v>
      </c>
      <c r="L23" s="32"/>
      <c r="M23" s="40">
        <f>'Инвестиционные расходы'!F30</f>
        <v>150000</v>
      </c>
      <c r="N23" s="7"/>
    </row>
    <row r="24" spans="1:16" ht="25" customHeight="1">
      <c r="A24" s="4"/>
      <c r="B24" s="4"/>
      <c r="C24" s="31"/>
      <c r="D24" s="31"/>
      <c r="E24" s="31"/>
      <c r="F24" s="33"/>
      <c r="G24" s="31"/>
      <c r="H24" s="42" t="s">
        <v>53</v>
      </c>
      <c r="I24" s="43">
        <f>F21*I27</f>
        <v>57600</v>
      </c>
      <c r="J24" s="31"/>
      <c r="K24" s="32" t="str">
        <f>'Инвестиционные расходы'!C37</f>
        <v>Прочее</v>
      </c>
      <c r="L24" s="32"/>
      <c r="M24" s="40">
        <f>'Инвестиционные расходы'!F37</f>
        <v>110000</v>
      </c>
      <c r="N24" s="7"/>
    </row>
    <row r="25" spans="1:16" ht="25" customHeight="1">
      <c r="A25" s="4"/>
      <c r="B25" s="4"/>
      <c r="C25" s="31"/>
      <c r="D25" s="31"/>
      <c r="E25" s="31"/>
      <c r="F25" s="33"/>
      <c r="G25" s="31"/>
      <c r="H25" s="42" t="s">
        <v>40</v>
      </c>
      <c r="I25" s="63">
        <v>6</v>
      </c>
      <c r="J25" s="31"/>
      <c r="K25" s="53"/>
      <c r="L25" s="34"/>
      <c r="M25" s="41"/>
      <c r="N25" s="4"/>
    </row>
    <row r="26" spans="1:16" ht="25" customHeight="1">
      <c r="A26" s="4"/>
      <c r="B26" s="4"/>
      <c r="C26" s="31"/>
      <c r="D26" s="31"/>
      <c r="E26" s="31"/>
      <c r="F26" s="33"/>
      <c r="G26" s="31"/>
      <c r="H26" s="42" t="s">
        <v>37</v>
      </c>
      <c r="I26" s="81">
        <v>0.06</v>
      </c>
      <c r="J26" s="31"/>
      <c r="K26" s="35"/>
      <c r="L26" s="35"/>
      <c r="M26" s="36"/>
      <c r="N26" s="4"/>
    </row>
    <row r="27" spans="1:16" ht="25" customHeight="1">
      <c r="A27" s="4"/>
      <c r="B27" s="4"/>
      <c r="C27" s="31"/>
      <c r="D27" s="31"/>
      <c r="E27" s="31"/>
      <c r="F27" s="33"/>
      <c r="G27" s="31"/>
      <c r="H27" s="42" t="s">
        <v>39</v>
      </c>
      <c r="I27" s="81">
        <v>0.06</v>
      </c>
      <c r="J27" s="31"/>
      <c r="K27" s="37"/>
      <c r="L27" s="37"/>
      <c r="M27" s="38"/>
      <c r="N27" s="4"/>
    </row>
    <row r="28" spans="1:16" ht="25" customHeight="1">
      <c r="A28" s="4"/>
      <c r="B28" s="4"/>
      <c r="C28" s="31"/>
      <c r="D28" s="31"/>
      <c r="E28" s="31"/>
      <c r="F28" s="33"/>
      <c r="G28" s="31"/>
      <c r="H28" s="42" t="s">
        <v>51</v>
      </c>
      <c r="I28" s="81">
        <v>0.75</v>
      </c>
      <c r="J28" s="31"/>
      <c r="K28" s="37"/>
      <c r="L28" s="37"/>
      <c r="M28" s="38"/>
      <c r="N28" s="4"/>
    </row>
    <row r="29" spans="1:16" ht="25" customHeight="1">
      <c r="A29" s="4"/>
      <c r="B29" s="4"/>
      <c r="C29" s="31"/>
      <c r="D29" s="31"/>
      <c r="E29" s="31"/>
      <c r="F29" s="33"/>
      <c r="G29" s="31"/>
      <c r="H29" s="31"/>
      <c r="I29" s="33"/>
      <c r="J29" s="31"/>
      <c r="K29" s="37"/>
      <c r="L29" s="37"/>
      <c r="M29" s="38"/>
      <c r="N29" s="4"/>
    </row>
    <row r="30" spans="1:16" ht="25" customHeight="1">
      <c r="A30" s="4"/>
      <c r="B30" s="4"/>
      <c r="C30" s="31"/>
      <c r="D30" s="31"/>
      <c r="E30" s="31"/>
      <c r="F30" s="33"/>
      <c r="G30" s="31"/>
      <c r="H30" s="39"/>
      <c r="I30" s="37"/>
      <c r="J30" s="31"/>
      <c r="K30" s="37"/>
      <c r="L30" s="37"/>
      <c r="M30" s="38"/>
      <c r="N30" s="4"/>
    </row>
    <row r="31" spans="1:16" ht="25" customHeight="1">
      <c r="A31" s="4"/>
      <c r="B31" s="4"/>
      <c r="C31" s="31"/>
      <c r="D31" s="31"/>
      <c r="E31" s="31"/>
      <c r="F31" s="33"/>
      <c r="G31" s="31"/>
      <c r="J31" s="31"/>
      <c r="K31" s="37"/>
      <c r="L31" s="37"/>
      <c r="M31" s="38"/>
      <c r="N31" s="4"/>
    </row>
    <row r="32" spans="1:16" ht="25" customHeight="1">
      <c r="A32" s="4"/>
      <c r="B32" s="4"/>
      <c r="C32" s="31"/>
      <c r="D32" s="31"/>
      <c r="E32" s="31"/>
      <c r="F32" s="33"/>
      <c r="G32" s="31"/>
      <c r="J32" s="31"/>
      <c r="K32" s="37"/>
      <c r="L32" s="37"/>
      <c r="M32" s="38"/>
      <c r="N32" s="4"/>
    </row>
    <row r="33" spans="1:14" ht="25" customHeight="1">
      <c r="A33" s="4"/>
      <c r="B33" s="4"/>
      <c r="C33" s="31"/>
      <c r="D33" s="31"/>
      <c r="E33" s="31"/>
      <c r="F33" s="33"/>
      <c r="G33" s="31"/>
      <c r="J33" s="31"/>
      <c r="K33" s="37"/>
      <c r="L33" s="37"/>
      <c r="M33" s="38"/>
      <c r="N33" s="4"/>
    </row>
    <row r="34" spans="1:14" ht="28" customHeight="1">
      <c r="A34" s="4"/>
      <c r="B34" s="4"/>
      <c r="C34" s="31"/>
      <c r="D34" s="31"/>
      <c r="E34" s="31"/>
      <c r="F34" s="33"/>
      <c r="G34" s="31"/>
      <c r="J34" s="31"/>
      <c r="K34" s="37"/>
      <c r="L34" s="37"/>
      <c r="M34" s="38"/>
      <c r="N34" s="4"/>
    </row>
    <row r="35" spans="1:14" ht="27.75" customHeight="1">
      <c r="C35" s="39"/>
      <c r="D35" s="39"/>
      <c r="E35" s="39"/>
      <c r="F35" s="38"/>
      <c r="G35" s="39"/>
      <c r="J35" s="38"/>
      <c r="K35" s="37"/>
      <c r="L35" s="37"/>
      <c r="M35" s="38"/>
    </row>
    <row r="42" spans="1:14" ht="27.75" customHeight="1">
      <c r="J42" s="12">
        <f>SUM(I21:I21)</f>
        <v>720000</v>
      </c>
    </row>
  </sheetData>
  <mergeCells count="13">
    <mergeCell ref="O18:P18"/>
    <mergeCell ref="O21:P21"/>
    <mergeCell ref="C3:E3"/>
    <mergeCell ref="H7:I7"/>
    <mergeCell ref="H9:I9"/>
    <mergeCell ref="H10:I10"/>
    <mergeCell ref="H12:I12"/>
    <mergeCell ref="O12:P12"/>
    <mergeCell ref="K9:L10"/>
    <mergeCell ref="H13:I13"/>
    <mergeCell ref="H16:I16"/>
    <mergeCell ref="H17:I17"/>
    <mergeCell ref="K4:N6"/>
  </mergeCells>
  <phoneticPr fontId="8"/>
  <printOptions horizontalCentered="1"/>
  <pageMargins left="0.4" right="0.4" top="0.4" bottom="0.4" header="0.25" footer="0.25"/>
  <pageSetup paperSize="9" scale="62" fitToHeight="0" orientation="portrait" r:id="rId1"/>
  <headerFooter differentFirst="1">
    <oddFooter>&amp;CPage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5E092A6-C9C5-6B40-880B-CC712307ED87}">
            <xm:f>'Данные диаграммы'!$B$6</xm:f>
            <x14:dxf>
              <font>
                <color theme="7" tint="-0.24994659260841701"/>
              </font>
            </x14:dxf>
          </x14:cfRule>
          <xm:sqref>H16:I16 H18:I18</xm:sqref>
        </x14:conditionalFormatting>
        <x14:conditionalFormatting xmlns:xm="http://schemas.microsoft.com/office/excel/2006/main">
          <x14:cfRule type="expression" priority="4" id="{279425E4-C2F0-7F4D-A5A9-1C596A92798D}">
            <xm:f>'Данные диаграммы'!$B$6</xm:f>
            <x14:dxf>
              <font>
                <color theme="7" tint="-0.24994659260841701"/>
              </font>
            </x14:dxf>
          </x14:cfRule>
          <xm:sqref>O21:P21</xm:sqref>
        </x14:conditionalFormatting>
        <x14:conditionalFormatting xmlns:xm="http://schemas.microsoft.com/office/excel/2006/main">
          <x14:cfRule type="expression" priority="2" id="{C9527414-2A7F-CF48-A3B7-B66D4516AE6B}">
            <xm:f>'Данные диаграммы'!$B$6</xm:f>
            <x14:dxf>
              <font>
                <color theme="7" tint="-0.24994659260841701"/>
              </font>
            </x14:dxf>
          </x14:cfRule>
          <xm:sqref>H14:I14</xm:sqref>
        </x14:conditionalFormatting>
        <x14:conditionalFormatting xmlns:xm="http://schemas.microsoft.com/office/excel/2006/main">
          <x14:cfRule type="expression" priority="1" id="{2FED436F-BA1A-8843-B4E0-FB9712BAD48E}">
            <xm:f>'Данные диаграммы'!$B$6</xm:f>
            <x14:dxf>
              <font>
                <color theme="7" tint="-0.24994659260841701"/>
              </font>
            </x14:dxf>
          </x14:cfRule>
          <xm:sqref>O13:P13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2:Q47"/>
  <sheetViews>
    <sheetView zoomScale="114" workbookViewId="0">
      <selection activeCell="I18" sqref="I18"/>
    </sheetView>
  </sheetViews>
  <sheetFormatPr baseColWidth="10" defaultColWidth="11.5" defaultRowHeight="13"/>
  <cols>
    <col min="1" max="1" width="5" customWidth="1"/>
    <col min="2" max="2" width="6.1640625" customWidth="1"/>
    <col min="3" max="3" width="40.33203125" customWidth="1"/>
    <col min="4" max="4" width="16.33203125" customWidth="1"/>
    <col min="5" max="5" width="6.5" customWidth="1"/>
    <col min="6" max="6" width="14" customWidth="1"/>
    <col min="7" max="7" width="69.1640625" customWidth="1"/>
  </cols>
  <sheetData>
    <row r="2" spans="1:17" s="3" customFormat="1" ht="5.25" customHeight="1"/>
    <row r="3" spans="1:17" s="10" customFormat="1" ht="40.5" customHeight="1">
      <c r="C3" s="10" t="s">
        <v>8</v>
      </c>
      <c r="Q3" s="10" t="s">
        <v>6</v>
      </c>
    </row>
    <row r="4" spans="1:17" s="4" customFormat="1" ht="24" customHeight="1">
      <c r="C4" s="78"/>
      <c r="D4" s="78"/>
      <c r="E4" s="78"/>
      <c r="F4" s="78"/>
      <c r="G4" s="78"/>
    </row>
    <row r="5" spans="1:17" s="4" customFormat="1" ht="20" customHeight="1">
      <c r="F5" s="9" t="s">
        <v>3</v>
      </c>
      <c r="I5" s="1"/>
      <c r="J5" s="1"/>
      <c r="K5" s="2"/>
    </row>
    <row r="6" spans="1:17" s="4" customFormat="1" ht="14" customHeight="1">
      <c r="F6" s="76" t="s">
        <v>28</v>
      </c>
      <c r="G6" s="76"/>
      <c r="I6" s="1"/>
      <c r="J6" s="1"/>
      <c r="K6" s="2"/>
    </row>
    <row r="7" spans="1:17" s="4" customFormat="1" ht="3.75" customHeight="1">
      <c r="F7" s="5"/>
      <c r="G7" s="5"/>
      <c r="I7" s="1"/>
      <c r="J7" s="1"/>
      <c r="K7" s="2"/>
    </row>
    <row r="8" spans="1:17" s="4" customFormat="1" ht="28" customHeight="1">
      <c r="F8" s="77">
        <f>F15+F12+F18</f>
        <v>370000</v>
      </c>
      <c r="G8" s="77"/>
    </row>
    <row r="9" spans="1:17" s="4" customFormat="1" ht="3.75" customHeight="1">
      <c r="F9" s="5"/>
      <c r="G9" s="5"/>
      <c r="I9" s="1"/>
      <c r="J9" s="1"/>
      <c r="K9" s="2"/>
    </row>
    <row r="10" spans="1:17" s="4" customFormat="1" ht="14" customHeight="1">
      <c r="F10" s="76" t="str">
        <f>C23</f>
        <v>Единовременные инвестиции</v>
      </c>
      <c r="G10" s="76"/>
      <c r="I10" s="1"/>
      <c r="J10" s="1"/>
      <c r="K10" s="2"/>
    </row>
    <row r="11" spans="1:17" s="4" customFormat="1" ht="3.75" customHeight="1">
      <c r="F11" s="5"/>
      <c r="G11" s="5"/>
      <c r="I11" s="1"/>
      <c r="J11" s="1"/>
      <c r="K11" s="2"/>
    </row>
    <row r="12" spans="1:17" s="4" customFormat="1" ht="28" customHeight="1">
      <c r="F12" s="77">
        <f>F23</f>
        <v>110000</v>
      </c>
      <c r="G12" s="77"/>
    </row>
    <row r="13" spans="1:17" s="4" customFormat="1" ht="14" customHeight="1">
      <c r="A13" s="6"/>
      <c r="F13" s="76" t="str">
        <f>C30</f>
        <v>PR и реклама на 3 мес</v>
      </c>
      <c r="G13" s="76"/>
    </row>
    <row r="14" spans="1:17" s="4" customFormat="1" ht="3.75" customHeight="1">
      <c r="A14" s="6"/>
      <c r="F14" s="5"/>
      <c r="G14" s="5"/>
    </row>
    <row r="15" spans="1:17" s="4" customFormat="1" ht="28" customHeight="1">
      <c r="A15" s="6"/>
      <c r="F15" s="77">
        <f>F30</f>
        <v>150000</v>
      </c>
      <c r="G15" s="77"/>
    </row>
    <row r="16" spans="1:17" s="4" customFormat="1" ht="14" customHeight="1">
      <c r="A16" s="6"/>
      <c r="F16" s="76" t="s">
        <v>19</v>
      </c>
      <c r="G16" s="76"/>
    </row>
    <row r="17" spans="1:7" s="4" customFormat="1" ht="3.75" customHeight="1">
      <c r="A17" s="6"/>
      <c r="F17" s="5"/>
      <c r="G17" s="5"/>
    </row>
    <row r="18" spans="1:7" s="4" customFormat="1" ht="28" customHeight="1">
      <c r="A18" s="6"/>
      <c r="C18" s="15"/>
      <c r="D18" s="15"/>
      <c r="E18" s="15"/>
      <c r="F18" s="77">
        <f>F37</f>
        <v>110000</v>
      </c>
      <c r="G18" s="77"/>
    </row>
    <row r="19" spans="1:7" ht="7" customHeight="1"/>
    <row r="21" spans="1:7" ht="24" customHeight="1">
      <c r="C21" s="19" t="s">
        <v>8</v>
      </c>
      <c r="D21" s="19"/>
      <c r="E21" s="19"/>
      <c r="F21" s="9"/>
      <c r="G21" s="9"/>
    </row>
    <row r="22" spans="1:7" ht="16">
      <c r="C22" s="46" t="s">
        <v>12</v>
      </c>
      <c r="D22" s="46" t="s">
        <v>22</v>
      </c>
      <c r="E22" s="46" t="s">
        <v>31</v>
      </c>
      <c r="F22" s="46" t="s">
        <v>13</v>
      </c>
      <c r="G22" s="49" t="s">
        <v>14</v>
      </c>
    </row>
    <row r="23" spans="1:7" ht="27" customHeight="1">
      <c r="C23" s="55" t="s">
        <v>25</v>
      </c>
      <c r="D23" s="56"/>
      <c r="E23" s="57"/>
      <c r="F23" s="54">
        <f>SUBTOTAL(109,F24:F28)</f>
        <v>110000</v>
      </c>
      <c r="G23" s="17"/>
    </row>
    <row r="24" spans="1:7" ht="32" customHeight="1">
      <c r="C24" s="50"/>
      <c r="D24" s="51"/>
      <c r="E24" s="50"/>
      <c r="F24" s="52"/>
      <c r="G24" s="17"/>
    </row>
    <row r="25" spans="1:7" ht="16">
      <c r="C25" s="50" t="s">
        <v>48</v>
      </c>
      <c r="D25" s="50"/>
      <c r="E25" s="50"/>
      <c r="F25" s="52">
        <v>35000</v>
      </c>
      <c r="G25" s="17"/>
    </row>
    <row r="26" spans="1:7" ht="16">
      <c r="C26" s="50" t="s">
        <v>49</v>
      </c>
      <c r="D26" s="50"/>
      <c r="E26" s="50"/>
      <c r="F26" s="52">
        <v>35000</v>
      </c>
      <c r="G26" s="17"/>
    </row>
    <row r="27" spans="1:7" ht="12" customHeight="1">
      <c r="C27" s="50" t="s">
        <v>45</v>
      </c>
      <c r="D27" s="50"/>
      <c r="E27" s="50"/>
      <c r="F27" s="52">
        <v>35000</v>
      </c>
      <c r="G27" s="17"/>
    </row>
    <row r="28" spans="1:7" ht="16">
      <c r="C28" s="50" t="s">
        <v>44</v>
      </c>
      <c r="D28" s="50"/>
      <c r="E28" s="50"/>
      <c r="F28" s="52">
        <v>5000</v>
      </c>
      <c r="G28" s="17"/>
    </row>
    <row r="29" spans="1:7" ht="31" customHeight="1">
      <c r="C29" s="18"/>
      <c r="D29" s="18"/>
      <c r="E29" s="18"/>
      <c r="F29" s="16"/>
      <c r="G29" s="17"/>
    </row>
    <row r="30" spans="1:7" ht="21" customHeight="1">
      <c r="C30" s="58" t="s">
        <v>24</v>
      </c>
      <c r="D30" s="57"/>
      <c r="E30" s="57"/>
      <c r="F30" s="54">
        <f>SUBTOTAL(109,F31:F36)</f>
        <v>150000</v>
      </c>
      <c r="G30" s="17"/>
    </row>
    <row r="31" spans="1:7" ht="16">
      <c r="C31" s="50" t="s">
        <v>50</v>
      </c>
      <c r="D31" s="50"/>
      <c r="E31" s="50"/>
      <c r="F31" s="52">
        <v>60000</v>
      </c>
      <c r="G31" s="17"/>
    </row>
    <row r="32" spans="1:7" ht="16">
      <c r="C32" s="50" t="s">
        <v>26</v>
      </c>
      <c r="D32" s="50"/>
      <c r="E32" s="50"/>
      <c r="F32" s="52">
        <v>20000</v>
      </c>
      <c r="G32" s="17"/>
    </row>
    <row r="33" spans="3:7" ht="16">
      <c r="C33" s="50" t="s">
        <v>23</v>
      </c>
      <c r="D33" s="50"/>
      <c r="E33" s="50"/>
      <c r="F33" s="52">
        <v>30000</v>
      </c>
      <c r="G33" s="17"/>
    </row>
    <row r="34" spans="3:7" ht="16">
      <c r="C34" s="50" t="s">
        <v>16</v>
      </c>
      <c r="D34" s="50"/>
      <c r="E34" s="50"/>
      <c r="F34" s="52">
        <v>30000</v>
      </c>
      <c r="G34" s="17"/>
    </row>
    <row r="35" spans="3:7" ht="16">
      <c r="C35" s="50" t="s">
        <v>15</v>
      </c>
      <c r="D35" s="50"/>
      <c r="E35" s="50"/>
      <c r="F35" s="52">
        <v>10000</v>
      </c>
      <c r="G35" s="17"/>
    </row>
    <row r="36" spans="3:7" ht="35" customHeight="1"/>
    <row r="37" spans="3:7" ht="21" customHeight="1">
      <c r="C37" s="58" t="s">
        <v>27</v>
      </c>
      <c r="D37" s="57"/>
      <c r="E37" s="57"/>
      <c r="F37" s="54">
        <f>SUBTOTAL(109,F38:F40)</f>
        <v>110000</v>
      </c>
      <c r="G37" s="17"/>
    </row>
    <row r="38" spans="3:7" ht="16">
      <c r="C38" s="50" t="s">
        <v>46</v>
      </c>
      <c r="D38" s="50"/>
      <c r="E38" s="50"/>
      <c r="F38" s="52">
        <v>30000</v>
      </c>
      <c r="G38" s="17"/>
    </row>
    <row r="39" spans="3:7" ht="16">
      <c r="C39" s="50" t="s">
        <v>47</v>
      </c>
      <c r="D39" s="50"/>
      <c r="E39" s="50"/>
      <c r="F39" s="52">
        <v>20000</v>
      </c>
      <c r="G39" s="17"/>
    </row>
    <row r="40" spans="3:7" ht="16">
      <c r="C40" s="50" t="s">
        <v>20</v>
      </c>
      <c r="D40" s="50"/>
      <c r="E40" s="50"/>
      <c r="F40" s="52">
        <v>60000</v>
      </c>
      <c r="G40" s="17"/>
    </row>
    <row r="41" spans="3:7">
      <c r="C41" s="4"/>
      <c r="D41" s="4"/>
      <c r="E41" s="4"/>
      <c r="F41" s="16"/>
      <c r="G41" s="14"/>
    </row>
    <row r="42" spans="3:7">
      <c r="C42" s="7"/>
      <c r="D42" s="7"/>
      <c r="E42" s="7"/>
      <c r="F42" s="8"/>
      <c r="G42" s="12"/>
    </row>
    <row r="43" spans="3:7">
      <c r="C43" s="7"/>
      <c r="D43" s="7"/>
      <c r="E43" s="7"/>
      <c r="F43" s="8"/>
      <c r="G43" s="12"/>
    </row>
    <row r="44" spans="3:7">
      <c r="C44" s="7"/>
      <c r="D44" s="7"/>
      <c r="E44" s="7"/>
      <c r="F44" s="8"/>
      <c r="G44" s="12"/>
    </row>
    <row r="45" spans="3:7">
      <c r="C45" s="7"/>
      <c r="D45" s="7"/>
      <c r="E45" s="7"/>
      <c r="F45" s="8"/>
      <c r="G45" s="12"/>
    </row>
    <row r="46" spans="3:7">
      <c r="C46" s="7"/>
      <c r="D46" s="7"/>
      <c r="E46" s="7"/>
      <c r="F46" s="8"/>
      <c r="G46" s="12"/>
    </row>
    <row r="47" spans="3:7">
      <c r="C47" s="7"/>
      <c r="D47" s="7"/>
      <c r="E47" s="7"/>
      <c r="F47" s="8"/>
      <c r="G47" s="12"/>
    </row>
  </sheetData>
  <mergeCells count="9">
    <mergeCell ref="F18:G18"/>
    <mergeCell ref="C4:G4"/>
    <mergeCell ref="F10:G10"/>
    <mergeCell ref="F12:G12"/>
    <mergeCell ref="F13:G13"/>
    <mergeCell ref="F15:G15"/>
    <mergeCell ref="F16:G16"/>
    <mergeCell ref="F6:G6"/>
    <mergeCell ref="F8:G8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41BF221-BA2B-724E-B7E7-67E139C7F215}">
            <xm:f>'Данные диаграммы'!$B$6</xm:f>
            <x14:dxf>
              <font>
                <color theme="7" tint="-0.24994659260841701"/>
              </font>
            </x14:dxf>
          </x14:cfRule>
          <xm:sqref>F18:G18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1" tint="0.249977111117893"/>
  </sheetPr>
  <dimension ref="B2:B6"/>
  <sheetViews>
    <sheetView zoomScale="125" zoomScaleNormal="125" workbookViewId="0"/>
  </sheetViews>
  <sheetFormatPr baseColWidth="10" defaultColWidth="8.83203125" defaultRowHeight="13"/>
  <cols>
    <col min="1" max="1" width="1.6640625" customWidth="1"/>
  </cols>
  <sheetData>
    <row r="2" spans="2:2">
      <c r="B2" t="s">
        <v>7</v>
      </c>
    </row>
    <row r="4" spans="2:2">
      <c r="B4" s="11">
        <f>MIN(1-B5,1)</f>
        <v>6.5756732638888815E-2</v>
      </c>
    </row>
    <row r="5" spans="2:2">
      <c r="B5" s="11">
        <f>MIN(ОбщиеРасходыЗаМесяц/ОбщиеДоходыЗаМесяц,1)</f>
        <v>0.93424326736111118</v>
      </c>
    </row>
    <row r="6" spans="2:2">
      <c r="B6" t="b">
        <f>(ОбщиеРасходыЗаМесяц/ОбщиеДоходыЗаМесяц)&gt;1</f>
        <v>0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</vt:lpstr>
      <vt:lpstr>Общий бюджет</vt:lpstr>
      <vt:lpstr>Инвестиционные расходы</vt:lpstr>
      <vt:lpstr>Данные диаграммы</vt:lpstr>
      <vt:lpstr>'Общий бюджет'!Заголовки_для_печати</vt:lpstr>
      <vt:lpstr>ОбщиеДоходыЗаМесяц</vt:lpstr>
      <vt:lpstr>ОбщиеРасходыЗаМесяц</vt:lpstr>
      <vt:lpstr>ОбщиеСбереженияЗаМесяц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Павел Марков</cp:lastModifiedBy>
  <dcterms:created xsi:type="dcterms:W3CDTF">2014-09-09T12:15:28Z</dcterms:created>
  <dcterms:modified xsi:type="dcterms:W3CDTF">2021-09-09T02:17:15Z</dcterms:modified>
</cp:coreProperties>
</file>